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 activeTab="4"/>
  </bookViews>
  <sheets>
    <sheet name="AM" sheetId="8" r:id="rId1"/>
    <sheet name="AQ" sheetId="7" r:id="rId2"/>
    <sheet name="AY" sheetId="6" r:id="rId3"/>
    <sheet name="B" sheetId="5" r:id="rId4"/>
    <sheet name="C" sheetId="3" r:id="rId5"/>
  </sheets>
  <calcPr calcId="162913"/>
</workbook>
</file>

<file path=xl/calcChain.xml><?xml version="1.0" encoding="utf-8"?>
<calcChain xmlns="http://schemas.openxmlformats.org/spreadsheetml/2006/main">
  <c r="H117" i="6" l="1"/>
  <c r="H121" i="6" s="1"/>
  <c r="I116" i="6"/>
  <c r="H116" i="6"/>
  <c r="Z98" i="6"/>
  <c r="Y98" i="6"/>
  <c r="V98" i="6"/>
  <c r="U98" i="6"/>
  <c r="AB94" i="6"/>
  <c r="AB98" i="6" s="1"/>
  <c r="AA94" i="6"/>
  <c r="AA98" i="6" s="1"/>
  <c r="Z94" i="6"/>
  <c r="Y94" i="6"/>
  <c r="X94" i="6"/>
  <c r="X98" i="6" s="1"/>
  <c r="W94" i="6"/>
  <c r="W98" i="6" s="1"/>
  <c r="V94" i="6"/>
  <c r="U94" i="6"/>
  <c r="H94" i="6"/>
  <c r="H98" i="6" s="1"/>
  <c r="AB93" i="6"/>
  <c r="AA93" i="6"/>
  <c r="Z93" i="6"/>
  <c r="Y93" i="6"/>
  <c r="X93" i="6"/>
  <c r="W93" i="6"/>
  <c r="V93" i="6"/>
  <c r="U93" i="6"/>
  <c r="I93" i="6"/>
  <c r="H93" i="6"/>
  <c r="Z75" i="6"/>
  <c r="Y75" i="6"/>
  <c r="V75" i="6"/>
  <c r="U75" i="6"/>
  <c r="R75" i="6"/>
  <c r="Q75" i="6"/>
  <c r="N75" i="6"/>
  <c r="AB71" i="6"/>
  <c r="AB75" i="6" s="1"/>
  <c r="AA71" i="6"/>
  <c r="AA75" i="6" s="1"/>
  <c r="Z71" i="6"/>
  <c r="Y71" i="6"/>
  <c r="X71" i="6"/>
  <c r="X75" i="6" s="1"/>
  <c r="W71" i="6"/>
  <c r="W75" i="6" s="1"/>
  <c r="V71" i="6"/>
  <c r="U71" i="6"/>
  <c r="T71" i="6"/>
  <c r="T75" i="6" s="1"/>
  <c r="S71" i="6"/>
  <c r="S75" i="6" s="1"/>
  <c r="R71" i="6"/>
  <c r="Q71" i="6"/>
  <c r="P71" i="6"/>
  <c r="P75" i="6" s="1"/>
  <c r="O71" i="6"/>
  <c r="O75" i="6" s="1"/>
  <c r="N71" i="6"/>
  <c r="H71" i="6"/>
  <c r="H75" i="6" s="1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I70" i="6"/>
  <c r="H70" i="6"/>
  <c r="AB52" i="6"/>
  <c r="AA52" i="6"/>
  <c r="X52" i="6"/>
  <c r="W52" i="6"/>
  <c r="T52" i="6"/>
  <c r="S52" i="6"/>
  <c r="H52" i="6"/>
  <c r="AB48" i="6"/>
  <c r="AA48" i="6"/>
  <c r="Z48" i="6"/>
  <c r="Z52" i="6" s="1"/>
  <c r="Y48" i="6"/>
  <c r="Y52" i="6" s="1"/>
  <c r="X48" i="6"/>
  <c r="W48" i="6"/>
  <c r="V48" i="6"/>
  <c r="V52" i="6" s="1"/>
  <c r="U48" i="6"/>
  <c r="U52" i="6" s="1"/>
  <c r="T48" i="6"/>
  <c r="S48" i="6"/>
  <c r="I48" i="6"/>
  <c r="H48" i="6"/>
  <c r="AB47" i="6"/>
  <c r="AA47" i="6"/>
  <c r="Z47" i="6"/>
  <c r="Y47" i="6"/>
  <c r="X47" i="6"/>
  <c r="W47" i="6"/>
  <c r="V47" i="6"/>
  <c r="U47" i="6"/>
  <c r="T47" i="6"/>
  <c r="S47" i="6"/>
  <c r="I47" i="6"/>
  <c r="H47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H29" i="6"/>
  <c r="I24" i="6"/>
  <c r="J24" i="6"/>
  <c r="X24" i="6"/>
  <c r="Y24" i="6"/>
  <c r="Z24" i="6"/>
  <c r="AA24" i="6"/>
  <c r="AB24" i="6"/>
  <c r="I25" i="6"/>
  <c r="J25" i="6"/>
  <c r="X25" i="6"/>
  <c r="Y25" i="6"/>
  <c r="Z25" i="6"/>
  <c r="AA25" i="6"/>
  <c r="AB25" i="6"/>
  <c r="H25" i="6"/>
  <c r="H24" i="6"/>
  <c r="H117" i="7"/>
  <c r="H121" i="7" s="1"/>
  <c r="I116" i="7"/>
  <c r="H116" i="7"/>
  <c r="CG98" i="7"/>
  <c r="CC98" i="7"/>
  <c r="BY98" i="7"/>
  <c r="BU98" i="7"/>
  <c r="BQ98" i="7"/>
  <c r="BM98" i="7"/>
  <c r="BI98" i="7"/>
  <c r="BE98" i="7"/>
  <c r="I98" i="7"/>
  <c r="CJ94" i="7"/>
  <c r="CJ98" i="7" s="1"/>
  <c r="CI94" i="7"/>
  <c r="CI98" i="7" s="1"/>
  <c r="CH94" i="7"/>
  <c r="CH98" i="7" s="1"/>
  <c r="CG94" i="7"/>
  <c r="CF94" i="7"/>
  <c r="CF98" i="7" s="1"/>
  <c r="CE94" i="7"/>
  <c r="CE98" i="7" s="1"/>
  <c r="CD94" i="7"/>
  <c r="CD98" i="7" s="1"/>
  <c r="CC94" i="7"/>
  <c r="CB94" i="7"/>
  <c r="CB98" i="7" s="1"/>
  <c r="CA94" i="7"/>
  <c r="CA98" i="7" s="1"/>
  <c r="BZ94" i="7"/>
  <c r="BZ98" i="7" s="1"/>
  <c r="BY94" i="7"/>
  <c r="BX94" i="7"/>
  <c r="BX98" i="7" s="1"/>
  <c r="BW94" i="7"/>
  <c r="BW98" i="7" s="1"/>
  <c r="BV94" i="7"/>
  <c r="BV98" i="7" s="1"/>
  <c r="BU94" i="7"/>
  <c r="BT94" i="7"/>
  <c r="BT98" i="7" s="1"/>
  <c r="BS94" i="7"/>
  <c r="BS98" i="7" s="1"/>
  <c r="BR94" i="7"/>
  <c r="BR98" i="7" s="1"/>
  <c r="BQ94" i="7"/>
  <c r="BP94" i="7"/>
  <c r="BP98" i="7" s="1"/>
  <c r="BO94" i="7"/>
  <c r="BO98" i="7" s="1"/>
  <c r="BN94" i="7"/>
  <c r="BN98" i="7" s="1"/>
  <c r="BM94" i="7"/>
  <c r="BL94" i="7"/>
  <c r="BL98" i="7" s="1"/>
  <c r="BK94" i="7"/>
  <c r="BK98" i="7" s="1"/>
  <c r="BJ94" i="7"/>
  <c r="BJ98" i="7" s="1"/>
  <c r="BI94" i="7"/>
  <c r="BH94" i="7"/>
  <c r="BH98" i="7" s="1"/>
  <c r="BG94" i="7"/>
  <c r="BG98" i="7" s="1"/>
  <c r="BF94" i="7"/>
  <c r="BF98" i="7" s="1"/>
  <c r="BE94" i="7"/>
  <c r="K94" i="7"/>
  <c r="J94" i="7"/>
  <c r="J98" i="7" s="1"/>
  <c r="I94" i="7"/>
  <c r="H94" i="7"/>
  <c r="H98" i="7" s="1"/>
  <c r="CJ93" i="7"/>
  <c r="CI93" i="7"/>
  <c r="CH93" i="7"/>
  <c r="CG93" i="7"/>
  <c r="CF93" i="7"/>
  <c r="CE93" i="7"/>
  <c r="CD93" i="7"/>
  <c r="CC93" i="7"/>
  <c r="CB93" i="7"/>
  <c r="CA93" i="7"/>
  <c r="BZ93" i="7"/>
  <c r="BY93" i="7"/>
  <c r="BX93" i="7"/>
  <c r="BW93" i="7"/>
  <c r="BV93" i="7"/>
  <c r="BU93" i="7"/>
  <c r="BT93" i="7"/>
  <c r="BS93" i="7"/>
  <c r="BR93" i="7"/>
  <c r="BQ93" i="7"/>
  <c r="BP93" i="7"/>
  <c r="BO93" i="7"/>
  <c r="BN93" i="7"/>
  <c r="BM93" i="7"/>
  <c r="BL93" i="7"/>
  <c r="BK93" i="7"/>
  <c r="BJ93" i="7"/>
  <c r="BI93" i="7"/>
  <c r="BH93" i="7"/>
  <c r="BG93" i="7"/>
  <c r="BF93" i="7"/>
  <c r="BE93" i="7"/>
  <c r="K93" i="7"/>
  <c r="J93" i="7"/>
  <c r="I93" i="7"/>
  <c r="H93" i="7"/>
  <c r="CH75" i="7"/>
  <c r="CG75" i="7"/>
  <c r="CD75" i="7"/>
  <c r="CC75" i="7"/>
  <c r="BZ75" i="7"/>
  <c r="BY75" i="7"/>
  <c r="BV75" i="7"/>
  <c r="BU75" i="7"/>
  <c r="BR75" i="7"/>
  <c r="BQ75" i="7"/>
  <c r="BN75" i="7"/>
  <c r="BM75" i="7"/>
  <c r="BJ75" i="7"/>
  <c r="BI75" i="7"/>
  <c r="BF75" i="7"/>
  <c r="BE75" i="7"/>
  <c r="BB75" i="7"/>
  <c r="BA75" i="7"/>
  <c r="AX75" i="7"/>
  <c r="AW75" i="7"/>
  <c r="AT75" i="7"/>
  <c r="AS75" i="7"/>
  <c r="AP75" i="7"/>
  <c r="AO75" i="7"/>
  <c r="AL75" i="7"/>
  <c r="AK75" i="7"/>
  <c r="AH75" i="7"/>
  <c r="AG75" i="7"/>
  <c r="AD75" i="7"/>
  <c r="AC75" i="7"/>
  <c r="CJ71" i="7"/>
  <c r="CJ75" i="7" s="1"/>
  <c r="CI71" i="7"/>
  <c r="CI75" i="7" s="1"/>
  <c r="CH71" i="7"/>
  <c r="CG71" i="7"/>
  <c r="CF71" i="7"/>
  <c r="CF75" i="7" s="1"/>
  <c r="CE71" i="7"/>
  <c r="CE75" i="7" s="1"/>
  <c r="CD71" i="7"/>
  <c r="CC71" i="7"/>
  <c r="CB71" i="7"/>
  <c r="CB75" i="7" s="1"/>
  <c r="CA71" i="7"/>
  <c r="CA75" i="7" s="1"/>
  <c r="BZ71" i="7"/>
  <c r="BY71" i="7"/>
  <c r="BX71" i="7"/>
  <c r="BX75" i="7" s="1"/>
  <c r="BW71" i="7"/>
  <c r="BW75" i="7" s="1"/>
  <c r="BV71" i="7"/>
  <c r="BU71" i="7"/>
  <c r="BT71" i="7"/>
  <c r="BT75" i="7" s="1"/>
  <c r="BS71" i="7"/>
  <c r="BS75" i="7" s="1"/>
  <c r="BR71" i="7"/>
  <c r="BQ71" i="7"/>
  <c r="BP71" i="7"/>
  <c r="BP75" i="7" s="1"/>
  <c r="BO71" i="7"/>
  <c r="BO75" i="7" s="1"/>
  <c r="BN71" i="7"/>
  <c r="BM71" i="7"/>
  <c r="BL71" i="7"/>
  <c r="BL75" i="7" s="1"/>
  <c r="BK71" i="7"/>
  <c r="BK75" i="7" s="1"/>
  <c r="BJ71" i="7"/>
  <c r="BI71" i="7"/>
  <c r="BH71" i="7"/>
  <c r="BH75" i="7" s="1"/>
  <c r="BG71" i="7"/>
  <c r="BG75" i="7" s="1"/>
  <c r="BF71" i="7"/>
  <c r="BE71" i="7"/>
  <c r="BD71" i="7"/>
  <c r="BD75" i="7" s="1"/>
  <c r="BC71" i="7"/>
  <c r="BC75" i="7" s="1"/>
  <c r="BB71" i="7"/>
  <c r="BA71" i="7"/>
  <c r="AZ71" i="7"/>
  <c r="AZ75" i="7" s="1"/>
  <c r="AY71" i="7"/>
  <c r="AY75" i="7" s="1"/>
  <c r="AX71" i="7"/>
  <c r="AW71" i="7"/>
  <c r="AV71" i="7"/>
  <c r="AV75" i="7" s="1"/>
  <c r="AU71" i="7"/>
  <c r="AU75" i="7" s="1"/>
  <c r="AT71" i="7"/>
  <c r="AS71" i="7"/>
  <c r="AR71" i="7"/>
  <c r="AR75" i="7" s="1"/>
  <c r="AQ71" i="7"/>
  <c r="AQ75" i="7" s="1"/>
  <c r="AP71" i="7"/>
  <c r="AO71" i="7"/>
  <c r="AN71" i="7"/>
  <c r="AN75" i="7" s="1"/>
  <c r="AM71" i="7"/>
  <c r="AM75" i="7" s="1"/>
  <c r="AL71" i="7"/>
  <c r="AK71" i="7"/>
  <c r="AJ71" i="7"/>
  <c r="AJ75" i="7" s="1"/>
  <c r="AI71" i="7"/>
  <c r="AI75" i="7" s="1"/>
  <c r="AH71" i="7"/>
  <c r="AG71" i="7"/>
  <c r="AF71" i="7"/>
  <c r="AF75" i="7" s="1"/>
  <c r="AE71" i="7"/>
  <c r="AE75" i="7" s="1"/>
  <c r="AD71" i="7"/>
  <c r="AC71" i="7"/>
  <c r="H71" i="7"/>
  <c r="H75" i="7" s="1"/>
  <c r="CJ70" i="7"/>
  <c r="CI70" i="7"/>
  <c r="CH70" i="7"/>
  <c r="CG70" i="7"/>
  <c r="CF70" i="7"/>
  <c r="CE70" i="7"/>
  <c r="CD70" i="7"/>
  <c r="CC70" i="7"/>
  <c r="CB70" i="7"/>
  <c r="CA70" i="7"/>
  <c r="BZ70" i="7"/>
  <c r="BY70" i="7"/>
  <c r="BX70" i="7"/>
  <c r="BW70" i="7"/>
  <c r="BV70" i="7"/>
  <c r="BU70" i="7"/>
  <c r="BT70" i="7"/>
  <c r="BS70" i="7"/>
  <c r="BR70" i="7"/>
  <c r="BQ70" i="7"/>
  <c r="BP70" i="7"/>
  <c r="BO70" i="7"/>
  <c r="BN70" i="7"/>
  <c r="BM70" i="7"/>
  <c r="BL70" i="7"/>
  <c r="BK70" i="7"/>
  <c r="BJ70" i="7"/>
  <c r="BI70" i="7"/>
  <c r="BH70" i="7"/>
  <c r="BG70" i="7"/>
  <c r="BF70" i="7"/>
  <c r="BE70" i="7"/>
  <c r="BD70" i="7"/>
  <c r="BC70" i="7"/>
  <c r="BB70" i="7"/>
  <c r="BA70" i="7"/>
  <c r="AZ70" i="7"/>
  <c r="AY70" i="7"/>
  <c r="AX70" i="7"/>
  <c r="AW70" i="7"/>
  <c r="AV70" i="7"/>
  <c r="AU70" i="7"/>
  <c r="AT70" i="7"/>
  <c r="AS70" i="7"/>
  <c r="AR70" i="7"/>
  <c r="AQ70" i="7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I70" i="7"/>
  <c r="H70" i="7"/>
  <c r="I47" i="7"/>
  <c r="CH52" i="7"/>
  <c r="CG52" i="7"/>
  <c r="CD52" i="7"/>
  <c r="CC52" i="7"/>
  <c r="BZ52" i="7"/>
  <c r="BY52" i="7"/>
  <c r="BV52" i="7"/>
  <c r="BU52" i="7"/>
  <c r="BR52" i="7"/>
  <c r="BQ52" i="7"/>
  <c r="BN52" i="7"/>
  <c r="BM52" i="7"/>
  <c r="BJ52" i="7"/>
  <c r="BI52" i="7"/>
  <c r="BF52" i="7"/>
  <c r="BE52" i="7"/>
  <c r="BB52" i="7"/>
  <c r="BA52" i="7"/>
  <c r="AX52" i="7"/>
  <c r="AW52" i="7"/>
  <c r="CJ48" i="7"/>
  <c r="CJ52" i="7" s="1"/>
  <c r="CI48" i="7"/>
  <c r="CI52" i="7" s="1"/>
  <c r="CH48" i="7"/>
  <c r="CG48" i="7"/>
  <c r="CF48" i="7"/>
  <c r="CF52" i="7" s="1"/>
  <c r="CE48" i="7"/>
  <c r="CE52" i="7" s="1"/>
  <c r="CD48" i="7"/>
  <c r="CC48" i="7"/>
  <c r="CB48" i="7"/>
  <c r="CB52" i="7" s="1"/>
  <c r="CA48" i="7"/>
  <c r="CA52" i="7" s="1"/>
  <c r="BZ48" i="7"/>
  <c r="BY48" i="7"/>
  <c r="BX48" i="7"/>
  <c r="BX52" i="7" s="1"/>
  <c r="BW48" i="7"/>
  <c r="BW52" i="7" s="1"/>
  <c r="BV48" i="7"/>
  <c r="BU48" i="7"/>
  <c r="BT48" i="7"/>
  <c r="BT52" i="7" s="1"/>
  <c r="BS48" i="7"/>
  <c r="BS52" i="7" s="1"/>
  <c r="BR48" i="7"/>
  <c r="BQ48" i="7"/>
  <c r="BP48" i="7"/>
  <c r="BP52" i="7" s="1"/>
  <c r="BO48" i="7"/>
  <c r="BO52" i="7" s="1"/>
  <c r="BN48" i="7"/>
  <c r="BM48" i="7"/>
  <c r="BL48" i="7"/>
  <c r="BL52" i="7" s="1"/>
  <c r="BK48" i="7"/>
  <c r="BK52" i="7" s="1"/>
  <c r="BJ48" i="7"/>
  <c r="BI48" i="7"/>
  <c r="BH48" i="7"/>
  <c r="BH52" i="7" s="1"/>
  <c r="BG48" i="7"/>
  <c r="BG52" i="7" s="1"/>
  <c r="BF48" i="7"/>
  <c r="BE48" i="7"/>
  <c r="BD48" i="7"/>
  <c r="BD52" i="7" s="1"/>
  <c r="BC48" i="7"/>
  <c r="BC52" i="7" s="1"/>
  <c r="BB48" i="7"/>
  <c r="BA48" i="7"/>
  <c r="AZ48" i="7"/>
  <c r="AZ52" i="7" s="1"/>
  <c r="AY48" i="7"/>
  <c r="AY52" i="7" s="1"/>
  <c r="AX48" i="7"/>
  <c r="AW48" i="7"/>
  <c r="H48" i="7"/>
  <c r="H52" i="7" s="1"/>
  <c r="CJ47" i="7"/>
  <c r="CI47" i="7"/>
  <c r="CH47" i="7"/>
  <c r="CG47" i="7"/>
  <c r="CF47" i="7"/>
  <c r="CE47" i="7"/>
  <c r="CD47" i="7"/>
  <c r="CC47" i="7"/>
  <c r="CB47" i="7"/>
  <c r="CA47" i="7"/>
  <c r="BZ47" i="7"/>
  <c r="BY47" i="7"/>
  <c r="BX47" i="7"/>
  <c r="BW47" i="7"/>
  <c r="BV47" i="7"/>
  <c r="BU47" i="7"/>
  <c r="BT47" i="7"/>
  <c r="BS47" i="7"/>
  <c r="BR47" i="7"/>
  <c r="BQ47" i="7"/>
  <c r="BP47" i="7"/>
  <c r="BO47" i="7"/>
  <c r="BN47" i="7"/>
  <c r="BM47" i="7"/>
  <c r="BL47" i="7"/>
  <c r="BK47" i="7"/>
  <c r="BJ47" i="7"/>
  <c r="BI47" i="7"/>
  <c r="BH47" i="7"/>
  <c r="BG47" i="7"/>
  <c r="BF47" i="7"/>
  <c r="BE47" i="7"/>
  <c r="BD47" i="7"/>
  <c r="BC47" i="7"/>
  <c r="BB47" i="7"/>
  <c r="BA47" i="7"/>
  <c r="AZ47" i="7"/>
  <c r="AY47" i="7"/>
  <c r="AX47" i="7"/>
  <c r="AW47" i="7"/>
  <c r="H47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AO29" i="7"/>
  <c r="AP29" i="7"/>
  <c r="AQ29" i="7"/>
  <c r="AR29" i="7"/>
  <c r="AS29" i="7"/>
  <c r="AT29" i="7"/>
  <c r="AU29" i="7"/>
  <c r="AV29" i="7"/>
  <c r="AW29" i="7"/>
  <c r="AX29" i="7"/>
  <c r="AY29" i="7"/>
  <c r="AZ29" i="7"/>
  <c r="BA29" i="7"/>
  <c r="BB29" i="7"/>
  <c r="BC29" i="7"/>
  <c r="BD29" i="7"/>
  <c r="BE29" i="7"/>
  <c r="BF29" i="7"/>
  <c r="BG29" i="7"/>
  <c r="BH29" i="7"/>
  <c r="BI29" i="7"/>
  <c r="BJ29" i="7"/>
  <c r="BK29" i="7"/>
  <c r="BL29" i="7"/>
  <c r="BM29" i="7"/>
  <c r="BN29" i="7"/>
  <c r="BO29" i="7"/>
  <c r="BP29" i="7"/>
  <c r="BQ29" i="7"/>
  <c r="BR29" i="7"/>
  <c r="BS29" i="7"/>
  <c r="BT29" i="7"/>
  <c r="BU29" i="7"/>
  <c r="BV29" i="7"/>
  <c r="BW29" i="7"/>
  <c r="BX29" i="7"/>
  <c r="BY29" i="7"/>
  <c r="BZ29" i="7"/>
  <c r="CA29" i="7"/>
  <c r="CB29" i="7"/>
  <c r="CC29" i="7"/>
  <c r="CD29" i="7"/>
  <c r="CE29" i="7"/>
  <c r="CF29" i="7"/>
  <c r="CG29" i="7"/>
  <c r="CH29" i="7"/>
  <c r="CI29" i="7"/>
  <c r="CJ29" i="7"/>
  <c r="H29" i="7"/>
  <c r="BR24" i="7"/>
  <c r="BS24" i="7"/>
  <c r="BT24" i="7"/>
  <c r="BU24" i="7"/>
  <c r="BV24" i="7"/>
  <c r="BW24" i="7"/>
  <c r="BX24" i="7"/>
  <c r="BY24" i="7"/>
  <c r="BZ24" i="7"/>
  <c r="CA24" i="7"/>
  <c r="CB24" i="7"/>
  <c r="CC24" i="7"/>
  <c r="CD24" i="7"/>
  <c r="CE24" i="7"/>
  <c r="CF24" i="7"/>
  <c r="CG24" i="7"/>
  <c r="CH24" i="7"/>
  <c r="CI24" i="7"/>
  <c r="CJ24" i="7"/>
  <c r="BR25" i="7"/>
  <c r="BS25" i="7"/>
  <c r="BT25" i="7"/>
  <c r="BU25" i="7"/>
  <c r="BV25" i="7"/>
  <c r="BW25" i="7"/>
  <c r="BX25" i="7"/>
  <c r="BY25" i="7"/>
  <c r="BZ25" i="7"/>
  <c r="CA25" i="7"/>
  <c r="CB25" i="7"/>
  <c r="CC25" i="7"/>
  <c r="CD25" i="7"/>
  <c r="CE25" i="7"/>
  <c r="CF25" i="7"/>
  <c r="CG25" i="7"/>
  <c r="CH25" i="7"/>
  <c r="CI25" i="7"/>
  <c r="CJ25" i="7"/>
  <c r="O24" i="7"/>
  <c r="BQ24" i="7"/>
  <c r="O25" i="7"/>
  <c r="BQ25" i="7"/>
  <c r="I24" i="7"/>
  <c r="I25" i="7"/>
  <c r="J25" i="7"/>
  <c r="H25" i="7"/>
  <c r="H24" i="7"/>
  <c r="H117" i="8"/>
  <c r="I116" i="8"/>
  <c r="H116" i="8"/>
  <c r="ND94" i="8"/>
  <c r="NC94" i="8"/>
  <c r="NB94" i="8"/>
  <c r="NA94" i="8"/>
  <c r="MZ94" i="8"/>
  <c r="MY94" i="8"/>
  <c r="MX94" i="8"/>
  <c r="MX98" i="8" s="1"/>
  <c r="MW94" i="8"/>
  <c r="MV94" i="8"/>
  <c r="MU94" i="8"/>
  <c r="MT94" i="8"/>
  <c r="MS94" i="8"/>
  <c r="MR94" i="8"/>
  <c r="MQ94" i="8"/>
  <c r="MP94" i="8"/>
  <c r="MO94" i="8"/>
  <c r="MN94" i="8"/>
  <c r="MM94" i="8"/>
  <c r="ML94" i="8"/>
  <c r="MK94" i="8"/>
  <c r="MJ94" i="8"/>
  <c r="MI94" i="8"/>
  <c r="MH94" i="8"/>
  <c r="MH98" i="8" s="1"/>
  <c r="MG94" i="8"/>
  <c r="MF94" i="8"/>
  <c r="ME94" i="8"/>
  <c r="MD94" i="8"/>
  <c r="MC94" i="8"/>
  <c r="MB94" i="8"/>
  <c r="MA94" i="8"/>
  <c r="LZ94" i="8"/>
  <c r="LY94" i="8"/>
  <c r="LX94" i="8"/>
  <c r="LW94" i="8"/>
  <c r="LV94" i="8"/>
  <c r="LU94" i="8"/>
  <c r="LT94" i="8"/>
  <c r="LS94" i="8"/>
  <c r="LR94" i="8"/>
  <c r="LR98" i="8" s="1"/>
  <c r="LQ94" i="8"/>
  <c r="LP94" i="8"/>
  <c r="LO94" i="8"/>
  <c r="LN94" i="8"/>
  <c r="LM94" i="8"/>
  <c r="LL94" i="8"/>
  <c r="LK94" i="8"/>
  <c r="LJ94" i="8"/>
  <c r="LI94" i="8"/>
  <c r="LH94" i="8"/>
  <c r="LG94" i="8"/>
  <c r="LF94" i="8"/>
  <c r="LE94" i="8"/>
  <c r="LD94" i="8"/>
  <c r="LC94" i="8"/>
  <c r="LC98" i="8" s="1"/>
  <c r="LB94" i="8"/>
  <c r="LB98" i="8" s="1"/>
  <c r="LA94" i="8"/>
  <c r="KZ94" i="8"/>
  <c r="KY94" i="8"/>
  <c r="KX94" i="8"/>
  <c r="KW94" i="8"/>
  <c r="KV94" i="8"/>
  <c r="KU94" i="8"/>
  <c r="KT94" i="8"/>
  <c r="KS94" i="8"/>
  <c r="KR94" i="8"/>
  <c r="KQ94" i="8"/>
  <c r="KP94" i="8"/>
  <c r="KO94" i="8"/>
  <c r="KN94" i="8"/>
  <c r="KM94" i="8"/>
  <c r="KL94" i="8"/>
  <c r="KL98" i="8" s="1"/>
  <c r="KK94" i="8"/>
  <c r="KJ94" i="8"/>
  <c r="KI94" i="8"/>
  <c r="KH94" i="8"/>
  <c r="KG94" i="8"/>
  <c r="KF94" i="8"/>
  <c r="KE94" i="8"/>
  <c r="KE98" i="8" s="1"/>
  <c r="KD94" i="8"/>
  <c r="KC94" i="8"/>
  <c r="KB94" i="8"/>
  <c r="KA94" i="8"/>
  <c r="JZ94" i="8"/>
  <c r="JY94" i="8"/>
  <c r="JX94" i="8"/>
  <c r="JW94" i="8"/>
  <c r="JV94" i="8"/>
  <c r="JV98" i="8" s="1"/>
  <c r="JU94" i="8"/>
  <c r="JT94" i="8"/>
  <c r="JS94" i="8"/>
  <c r="JR94" i="8"/>
  <c r="JQ94" i="8"/>
  <c r="JP94" i="8"/>
  <c r="JO94" i="8"/>
  <c r="JN94" i="8"/>
  <c r="JM94" i="8"/>
  <c r="JL94" i="8"/>
  <c r="JK94" i="8"/>
  <c r="JJ94" i="8"/>
  <c r="JI94" i="8"/>
  <c r="JH94" i="8"/>
  <c r="JG94" i="8"/>
  <c r="JF94" i="8"/>
  <c r="JF98" i="8" s="1"/>
  <c r="JE94" i="8"/>
  <c r="JD94" i="8"/>
  <c r="JC94" i="8"/>
  <c r="JB94" i="8"/>
  <c r="JA94" i="8"/>
  <c r="IZ94" i="8"/>
  <c r="IY94" i="8"/>
  <c r="IX94" i="8"/>
  <c r="IW94" i="8"/>
  <c r="IV94" i="8"/>
  <c r="IU94" i="8"/>
  <c r="IT94" i="8"/>
  <c r="IS94" i="8"/>
  <c r="IR94" i="8"/>
  <c r="IQ94" i="8"/>
  <c r="IP94" i="8"/>
  <c r="IP98" i="8" s="1"/>
  <c r="IO94" i="8"/>
  <c r="IN94" i="8"/>
  <c r="IM94" i="8"/>
  <c r="IL94" i="8"/>
  <c r="IK94" i="8"/>
  <c r="IJ94" i="8"/>
  <c r="II94" i="8"/>
  <c r="II98" i="8" s="1"/>
  <c r="IH94" i="8"/>
  <c r="IG94" i="8"/>
  <c r="IF94" i="8"/>
  <c r="IE94" i="8"/>
  <c r="ID94" i="8"/>
  <c r="IC94" i="8"/>
  <c r="IB94" i="8"/>
  <c r="IA94" i="8"/>
  <c r="HZ94" i="8"/>
  <c r="HZ98" i="8" s="1"/>
  <c r="HY94" i="8"/>
  <c r="HX94" i="8"/>
  <c r="HW94" i="8"/>
  <c r="HV94" i="8"/>
  <c r="HU94" i="8"/>
  <c r="HT94" i="8"/>
  <c r="HS94" i="8"/>
  <c r="HR94" i="8"/>
  <c r="HR98" i="8" s="1"/>
  <c r="HQ94" i="8"/>
  <c r="HP94" i="8"/>
  <c r="HO94" i="8"/>
  <c r="HN94" i="8"/>
  <c r="HM94" i="8"/>
  <c r="HL94" i="8"/>
  <c r="HK94" i="8"/>
  <c r="HJ94" i="8"/>
  <c r="HI94" i="8"/>
  <c r="HH94" i="8"/>
  <c r="HG94" i="8"/>
  <c r="HF94" i="8"/>
  <c r="HE94" i="8"/>
  <c r="HD94" i="8"/>
  <c r="HC94" i="8"/>
  <c r="HB94" i="8"/>
  <c r="HA94" i="8"/>
  <c r="GZ94" i="8"/>
  <c r="GY94" i="8"/>
  <c r="GX94" i="8"/>
  <c r="GW94" i="8"/>
  <c r="GV94" i="8"/>
  <c r="GU94" i="8"/>
  <c r="GT94" i="8"/>
  <c r="GT98" i="8" s="1"/>
  <c r="GS94" i="8"/>
  <c r="GR94" i="8"/>
  <c r="GQ94" i="8"/>
  <c r="GP94" i="8"/>
  <c r="GO94" i="8"/>
  <c r="GN94" i="8"/>
  <c r="GM94" i="8"/>
  <c r="GL94" i="8"/>
  <c r="GL98" i="8" s="1"/>
  <c r="GK94" i="8"/>
  <c r="GJ94" i="8"/>
  <c r="GI94" i="8"/>
  <c r="GH94" i="8"/>
  <c r="GG94" i="8"/>
  <c r="GF94" i="8"/>
  <c r="GE94" i="8"/>
  <c r="GE98" i="8" s="1"/>
  <c r="GD94" i="8"/>
  <c r="GC94" i="8"/>
  <c r="GB94" i="8"/>
  <c r="GA94" i="8"/>
  <c r="FZ94" i="8"/>
  <c r="FY94" i="8"/>
  <c r="FX94" i="8"/>
  <c r="FW94" i="8"/>
  <c r="FV94" i="8"/>
  <c r="FU94" i="8"/>
  <c r="FT94" i="8"/>
  <c r="FS94" i="8"/>
  <c r="FR94" i="8"/>
  <c r="FQ94" i="8"/>
  <c r="FP94" i="8"/>
  <c r="FO94" i="8"/>
  <c r="FN94" i="8"/>
  <c r="FN98" i="8" s="1"/>
  <c r="FM94" i="8"/>
  <c r="FL94" i="8"/>
  <c r="FK94" i="8"/>
  <c r="FJ94" i="8"/>
  <c r="FI94" i="8"/>
  <c r="FH94" i="8"/>
  <c r="FG94" i="8"/>
  <c r="FF94" i="8"/>
  <c r="FF98" i="8" s="1"/>
  <c r="FE94" i="8"/>
  <c r="FD94" i="8"/>
  <c r="FC94" i="8"/>
  <c r="FB94" i="8"/>
  <c r="FA94" i="8"/>
  <c r="EZ94" i="8"/>
  <c r="EY94" i="8"/>
  <c r="EX94" i="8"/>
  <c r="EW94" i="8"/>
  <c r="EV94" i="8"/>
  <c r="EU94" i="8"/>
  <c r="ET94" i="8"/>
  <c r="ES94" i="8"/>
  <c r="ER94" i="8"/>
  <c r="EQ94" i="8"/>
  <c r="EP94" i="8"/>
  <c r="EO94" i="8"/>
  <c r="EN94" i="8"/>
  <c r="EM94" i="8"/>
  <c r="EL94" i="8"/>
  <c r="EK94" i="8"/>
  <c r="EJ94" i="8"/>
  <c r="EI94" i="8"/>
  <c r="EH94" i="8"/>
  <c r="EH98" i="8" s="1"/>
  <c r="EG94" i="8"/>
  <c r="EF94" i="8"/>
  <c r="EE94" i="8"/>
  <c r="ED94" i="8"/>
  <c r="EC94" i="8"/>
  <c r="EB94" i="8"/>
  <c r="EA94" i="8"/>
  <c r="DZ94" i="8"/>
  <c r="DY94" i="8"/>
  <c r="DX94" i="8"/>
  <c r="DW94" i="8"/>
  <c r="DV94" i="8"/>
  <c r="DU94" i="8"/>
  <c r="DT94" i="8"/>
  <c r="DS94" i="8"/>
  <c r="DR94" i="8"/>
  <c r="DQ94" i="8"/>
  <c r="DP94" i="8"/>
  <c r="DO94" i="8"/>
  <c r="DN94" i="8"/>
  <c r="DM94" i="8"/>
  <c r="DL94" i="8"/>
  <c r="DK94" i="8"/>
  <c r="DJ94" i="8"/>
  <c r="DI94" i="8"/>
  <c r="DH94" i="8"/>
  <c r="DG94" i="8"/>
  <c r="DF94" i="8"/>
  <c r="DF98" i="8" s="1"/>
  <c r="DE94" i="8"/>
  <c r="DD94" i="8"/>
  <c r="DC94" i="8"/>
  <c r="DB94" i="8"/>
  <c r="DB98" i="8" s="1"/>
  <c r="DA94" i="8"/>
  <c r="CZ94" i="8"/>
  <c r="CY94" i="8"/>
  <c r="CX94" i="8"/>
  <c r="CW94" i="8"/>
  <c r="CV94" i="8"/>
  <c r="CU94" i="8"/>
  <c r="CT94" i="8"/>
  <c r="CS94" i="8"/>
  <c r="CR94" i="8"/>
  <c r="CQ94" i="8"/>
  <c r="CP94" i="8"/>
  <c r="CO94" i="8"/>
  <c r="CN94" i="8"/>
  <c r="CM94" i="8"/>
  <c r="CL94" i="8"/>
  <c r="CL98" i="8" s="1"/>
  <c r="CK94" i="8"/>
  <c r="CJ94" i="8"/>
  <c r="CI94" i="8"/>
  <c r="CH94" i="8"/>
  <c r="CH98" i="8" s="1"/>
  <c r="CG94" i="8"/>
  <c r="CF94" i="8"/>
  <c r="CE94" i="8"/>
  <c r="CD94" i="8"/>
  <c r="CC94" i="8"/>
  <c r="CB94" i="8"/>
  <c r="CA94" i="8"/>
  <c r="BZ94" i="8"/>
  <c r="BY94" i="8"/>
  <c r="BX94" i="8"/>
  <c r="BW94" i="8"/>
  <c r="BV94" i="8"/>
  <c r="BV98" i="8" s="1"/>
  <c r="BU94" i="8"/>
  <c r="BT94" i="8"/>
  <c r="BS94" i="8"/>
  <c r="BR94" i="8"/>
  <c r="BR98" i="8" s="1"/>
  <c r="BQ94" i="8"/>
  <c r="BP94" i="8"/>
  <c r="BO94" i="8"/>
  <c r="BN94" i="8"/>
  <c r="BM94" i="8"/>
  <c r="BL94" i="8"/>
  <c r="BK94" i="8"/>
  <c r="BJ94" i="8"/>
  <c r="BI94" i="8"/>
  <c r="BH94" i="8"/>
  <c r="BG94" i="8"/>
  <c r="BF94" i="8"/>
  <c r="BF98" i="8" s="1"/>
  <c r="BE94" i="8"/>
  <c r="I94" i="8"/>
  <c r="H94" i="8"/>
  <c r="ND93" i="8"/>
  <c r="NC93" i="8"/>
  <c r="NB93" i="8"/>
  <c r="NA93" i="8"/>
  <c r="MZ93" i="8"/>
  <c r="MY93" i="8"/>
  <c r="MY100" i="8" s="1"/>
  <c r="MX93" i="8"/>
  <c r="MW93" i="8"/>
  <c r="MV93" i="8"/>
  <c r="MU93" i="8"/>
  <c r="MT93" i="8"/>
  <c r="MS93" i="8"/>
  <c r="MR93" i="8"/>
  <c r="MQ93" i="8"/>
  <c r="MP93" i="8"/>
  <c r="MO93" i="8"/>
  <c r="MN93" i="8"/>
  <c r="MM93" i="8"/>
  <c r="ML93" i="8"/>
  <c r="MK93" i="8"/>
  <c r="MJ93" i="8"/>
  <c r="MI93" i="8"/>
  <c r="MI100" i="8" s="1"/>
  <c r="MH93" i="8"/>
  <c r="MG93" i="8"/>
  <c r="MF93" i="8"/>
  <c r="ME93" i="8"/>
  <c r="MD93" i="8"/>
  <c r="MC93" i="8"/>
  <c r="MB93" i="8"/>
  <c r="MA93" i="8"/>
  <c r="LZ93" i="8"/>
  <c r="LY93" i="8"/>
  <c r="LX93" i="8"/>
  <c r="LW93" i="8"/>
  <c r="LV93" i="8"/>
  <c r="LU93" i="8"/>
  <c r="LT93" i="8"/>
  <c r="LS93" i="8"/>
  <c r="LR93" i="8"/>
  <c r="LQ93" i="8"/>
  <c r="LP93" i="8"/>
  <c r="LO93" i="8"/>
  <c r="LN93" i="8"/>
  <c r="LM93" i="8"/>
  <c r="LL93" i="8"/>
  <c r="LK93" i="8"/>
  <c r="LJ93" i="8"/>
  <c r="LI93" i="8"/>
  <c r="LH93" i="8"/>
  <c r="LG93" i="8"/>
  <c r="LF93" i="8"/>
  <c r="LE93" i="8"/>
  <c r="LD93" i="8"/>
  <c r="LC93" i="8"/>
  <c r="LC100" i="8" s="1"/>
  <c r="LB93" i="8"/>
  <c r="LA93" i="8"/>
  <c r="KZ93" i="8"/>
  <c r="KY93" i="8"/>
  <c r="KY100" i="8" s="1"/>
  <c r="KX93" i="8"/>
  <c r="KW93" i="8"/>
  <c r="KV93" i="8"/>
  <c r="KU93" i="8"/>
  <c r="KT93" i="8"/>
  <c r="KS93" i="8"/>
  <c r="KR93" i="8"/>
  <c r="KQ93" i="8"/>
  <c r="KP93" i="8"/>
  <c r="KO93" i="8"/>
  <c r="KN93" i="8"/>
  <c r="KM93" i="8"/>
  <c r="KL93" i="8"/>
  <c r="KK93" i="8"/>
  <c r="KJ93" i="8"/>
  <c r="KI93" i="8"/>
  <c r="KI100" i="8" s="1"/>
  <c r="KH93" i="8"/>
  <c r="KG93" i="8"/>
  <c r="KF93" i="8"/>
  <c r="KE93" i="8"/>
  <c r="KD93" i="8"/>
  <c r="KC93" i="8"/>
  <c r="KB93" i="8"/>
  <c r="KA93" i="8"/>
  <c r="JZ93" i="8"/>
  <c r="JY93" i="8"/>
  <c r="JX93" i="8"/>
  <c r="JW93" i="8"/>
  <c r="JV93" i="8"/>
  <c r="JU93" i="8"/>
  <c r="JT93" i="8"/>
  <c r="JS93" i="8"/>
  <c r="JS100" i="8" s="1"/>
  <c r="JR93" i="8"/>
  <c r="JQ93" i="8"/>
  <c r="JP93" i="8"/>
  <c r="JO93" i="8"/>
  <c r="JN93" i="8"/>
  <c r="JM93" i="8"/>
  <c r="JL93" i="8"/>
  <c r="JK93" i="8"/>
  <c r="JJ93" i="8"/>
  <c r="JI93" i="8"/>
  <c r="JH93" i="8"/>
  <c r="JG93" i="8"/>
  <c r="JF93" i="8"/>
  <c r="JE93" i="8"/>
  <c r="JD93" i="8"/>
  <c r="JC93" i="8"/>
  <c r="JC100" i="8" s="1"/>
  <c r="JB93" i="8"/>
  <c r="JA93" i="8"/>
  <c r="IZ93" i="8"/>
  <c r="IY93" i="8"/>
  <c r="IX93" i="8"/>
  <c r="IW93" i="8"/>
  <c r="IV93" i="8"/>
  <c r="IU93" i="8"/>
  <c r="IT93" i="8"/>
  <c r="IS93" i="8"/>
  <c r="IR93" i="8"/>
  <c r="IQ93" i="8"/>
  <c r="IP93" i="8"/>
  <c r="IO93" i="8"/>
  <c r="IN93" i="8"/>
  <c r="IM93" i="8"/>
  <c r="IM100" i="8" s="1"/>
  <c r="IL93" i="8"/>
  <c r="IK93" i="8"/>
  <c r="IJ93" i="8"/>
  <c r="II93" i="8"/>
  <c r="IH93" i="8"/>
  <c r="IG93" i="8"/>
  <c r="IF93" i="8"/>
  <c r="IE93" i="8"/>
  <c r="ID93" i="8"/>
  <c r="IC93" i="8"/>
  <c r="IB93" i="8"/>
  <c r="IA93" i="8"/>
  <c r="HZ93" i="8"/>
  <c r="HY93" i="8"/>
  <c r="HX93" i="8"/>
  <c r="HW93" i="8"/>
  <c r="HV93" i="8"/>
  <c r="HU93" i="8"/>
  <c r="HT93" i="8"/>
  <c r="HS93" i="8"/>
  <c r="HR93" i="8"/>
  <c r="HQ93" i="8"/>
  <c r="HP93" i="8"/>
  <c r="HO93" i="8"/>
  <c r="HN93" i="8"/>
  <c r="HM93" i="8"/>
  <c r="HL93" i="8"/>
  <c r="HK93" i="8"/>
  <c r="HJ93" i="8"/>
  <c r="HI93" i="8"/>
  <c r="HH93" i="8"/>
  <c r="HG93" i="8"/>
  <c r="HF93" i="8"/>
  <c r="HE93" i="8"/>
  <c r="HD93" i="8"/>
  <c r="HC93" i="8"/>
  <c r="HB93" i="8"/>
  <c r="HA93" i="8"/>
  <c r="GZ93" i="8"/>
  <c r="GY93" i="8"/>
  <c r="GY100" i="8" s="1"/>
  <c r="GX93" i="8"/>
  <c r="GW93" i="8"/>
  <c r="GV93" i="8"/>
  <c r="GU93" i="8"/>
  <c r="GT93" i="8"/>
  <c r="GS93" i="8"/>
  <c r="GR93" i="8"/>
  <c r="GQ93" i="8"/>
  <c r="GQ100" i="8" s="1"/>
  <c r="GP93" i="8"/>
  <c r="GO93" i="8"/>
  <c r="GN93" i="8"/>
  <c r="GM93" i="8"/>
  <c r="GL93" i="8"/>
  <c r="GK93" i="8"/>
  <c r="GJ93" i="8"/>
  <c r="GI93" i="8"/>
  <c r="GI100" i="8" s="1"/>
  <c r="GH93" i="8"/>
  <c r="GG93" i="8"/>
  <c r="GF93" i="8"/>
  <c r="GE93" i="8"/>
  <c r="GD93" i="8"/>
  <c r="GC93" i="8"/>
  <c r="GB93" i="8"/>
  <c r="GA93" i="8"/>
  <c r="GA100" i="8" s="1"/>
  <c r="FZ93" i="8"/>
  <c r="FY93" i="8"/>
  <c r="FX93" i="8"/>
  <c r="FW93" i="8"/>
  <c r="FV93" i="8"/>
  <c r="FU93" i="8"/>
  <c r="FT93" i="8"/>
  <c r="FS93" i="8"/>
  <c r="FR93" i="8"/>
  <c r="FQ93" i="8"/>
  <c r="FP93" i="8"/>
  <c r="FO93" i="8"/>
  <c r="FN93" i="8"/>
  <c r="FM93" i="8"/>
  <c r="FL93" i="8"/>
  <c r="FK93" i="8"/>
  <c r="FJ93" i="8"/>
  <c r="FI93" i="8"/>
  <c r="FH93" i="8"/>
  <c r="FG93" i="8"/>
  <c r="FF93" i="8"/>
  <c r="FE93" i="8"/>
  <c r="FD93" i="8"/>
  <c r="FC93" i="8"/>
  <c r="FB93" i="8"/>
  <c r="FA93" i="8"/>
  <c r="EZ93" i="8"/>
  <c r="EY93" i="8"/>
  <c r="EX93" i="8"/>
  <c r="EW93" i="8"/>
  <c r="EV93" i="8"/>
  <c r="EU93" i="8"/>
  <c r="EU100" i="8" s="1"/>
  <c r="ET93" i="8"/>
  <c r="ES93" i="8"/>
  <c r="ER93" i="8"/>
  <c r="EQ93" i="8"/>
  <c r="EP93" i="8"/>
  <c r="EO93" i="8"/>
  <c r="EN93" i="8"/>
  <c r="EM93" i="8"/>
  <c r="EL93" i="8"/>
  <c r="EK93" i="8"/>
  <c r="EJ93" i="8"/>
  <c r="EI93" i="8"/>
  <c r="EH93" i="8"/>
  <c r="EG93" i="8"/>
  <c r="EF93" i="8"/>
  <c r="EF100" i="8" s="1"/>
  <c r="EE93" i="8"/>
  <c r="ED93" i="8"/>
  <c r="EC93" i="8"/>
  <c r="EB93" i="8"/>
  <c r="EA93" i="8"/>
  <c r="EA100" i="8" s="1"/>
  <c r="DZ93" i="8"/>
  <c r="DY93" i="8"/>
  <c r="DX93" i="8"/>
  <c r="DW93" i="8"/>
  <c r="DV93" i="8"/>
  <c r="DU93" i="8"/>
  <c r="DT93" i="8"/>
  <c r="DS93" i="8"/>
  <c r="DR93" i="8"/>
  <c r="DQ93" i="8"/>
  <c r="DP93" i="8"/>
  <c r="DO93" i="8"/>
  <c r="DN93" i="8"/>
  <c r="DM93" i="8"/>
  <c r="DL93" i="8"/>
  <c r="DK93" i="8"/>
  <c r="DJ93" i="8"/>
  <c r="DI93" i="8"/>
  <c r="DH93" i="8"/>
  <c r="DG93" i="8"/>
  <c r="DG100" i="8" s="1"/>
  <c r="DF93" i="8"/>
  <c r="DE93" i="8"/>
  <c r="DD93" i="8"/>
  <c r="DC93" i="8"/>
  <c r="DB93" i="8"/>
  <c r="DA93" i="8"/>
  <c r="CZ93" i="8"/>
  <c r="CY93" i="8"/>
  <c r="CX93" i="8"/>
  <c r="CW93" i="8"/>
  <c r="CV93" i="8"/>
  <c r="CV100" i="8" s="1"/>
  <c r="CU93" i="8"/>
  <c r="CU100" i="8" s="1"/>
  <c r="CT93" i="8"/>
  <c r="CS93" i="8"/>
  <c r="CR93" i="8"/>
  <c r="CQ93" i="8"/>
  <c r="CP93" i="8"/>
  <c r="CO93" i="8"/>
  <c r="CN93" i="8"/>
  <c r="CM93" i="8"/>
  <c r="CL93" i="8"/>
  <c r="CK93" i="8"/>
  <c r="CJ93" i="8"/>
  <c r="CI93" i="8"/>
  <c r="CH93" i="8"/>
  <c r="CG93" i="8"/>
  <c r="CF93" i="8"/>
  <c r="CE93" i="8"/>
  <c r="CE100" i="8" s="1"/>
  <c r="CD93" i="8"/>
  <c r="CC93" i="8"/>
  <c r="CB93" i="8"/>
  <c r="CA93" i="8"/>
  <c r="CA100" i="8" s="1"/>
  <c r="BZ93" i="8"/>
  <c r="BY93" i="8"/>
  <c r="BX93" i="8"/>
  <c r="BW93" i="8"/>
  <c r="BV93" i="8"/>
  <c r="BU93" i="8"/>
  <c r="BT93" i="8"/>
  <c r="BS93" i="8"/>
  <c r="BR93" i="8"/>
  <c r="BQ93" i="8"/>
  <c r="BP93" i="8"/>
  <c r="BO93" i="8"/>
  <c r="BO100" i="8" s="1"/>
  <c r="BN93" i="8"/>
  <c r="BM93" i="8"/>
  <c r="BL93" i="8"/>
  <c r="BK93" i="8"/>
  <c r="BJ93" i="8"/>
  <c r="BI93" i="8"/>
  <c r="BH93" i="8"/>
  <c r="BG93" i="8"/>
  <c r="BG100" i="8" s="1"/>
  <c r="BF93" i="8"/>
  <c r="BE93" i="8"/>
  <c r="I93" i="8"/>
  <c r="H93" i="8"/>
  <c r="ND71" i="8"/>
  <c r="NC71" i="8"/>
  <c r="NB71" i="8"/>
  <c r="NA71" i="8"/>
  <c r="MZ71" i="8"/>
  <c r="MY71" i="8"/>
  <c r="MX71" i="8"/>
  <c r="MW71" i="8"/>
  <c r="MV71" i="8"/>
  <c r="MU71" i="8"/>
  <c r="MT71" i="8"/>
  <c r="MS71" i="8"/>
  <c r="MR71" i="8"/>
  <c r="MQ71" i="8"/>
  <c r="MP71" i="8"/>
  <c r="MO71" i="8"/>
  <c r="MN71" i="8"/>
  <c r="MM71" i="8"/>
  <c r="ML71" i="8"/>
  <c r="MK71" i="8"/>
  <c r="MJ71" i="8"/>
  <c r="MI71" i="8"/>
  <c r="MH71" i="8"/>
  <c r="MG71" i="8"/>
  <c r="MF71" i="8"/>
  <c r="ME71" i="8"/>
  <c r="MD71" i="8"/>
  <c r="MC71" i="8"/>
  <c r="MB71" i="8"/>
  <c r="MA71" i="8"/>
  <c r="LZ71" i="8"/>
  <c r="LY71" i="8"/>
  <c r="LX71" i="8"/>
  <c r="LW71" i="8"/>
  <c r="LV71" i="8"/>
  <c r="LU71" i="8"/>
  <c r="LT71" i="8"/>
  <c r="LS71" i="8"/>
  <c r="LR71" i="8"/>
  <c r="LQ71" i="8"/>
  <c r="LP71" i="8"/>
  <c r="LO71" i="8"/>
  <c r="LN71" i="8"/>
  <c r="LM71" i="8"/>
  <c r="LL71" i="8"/>
  <c r="LK71" i="8"/>
  <c r="LJ71" i="8"/>
  <c r="LI71" i="8"/>
  <c r="LH71" i="8"/>
  <c r="LG71" i="8"/>
  <c r="LF71" i="8"/>
  <c r="LE71" i="8"/>
  <c r="LD71" i="8"/>
  <c r="LC71" i="8"/>
  <c r="LB71" i="8"/>
  <c r="LA71" i="8"/>
  <c r="KZ71" i="8"/>
  <c r="KY71" i="8"/>
  <c r="KX71" i="8"/>
  <c r="KW71" i="8"/>
  <c r="KV71" i="8"/>
  <c r="KU71" i="8"/>
  <c r="KT71" i="8"/>
  <c r="KS71" i="8"/>
  <c r="KR71" i="8"/>
  <c r="KQ71" i="8"/>
  <c r="KP71" i="8"/>
  <c r="KO71" i="8"/>
  <c r="KN71" i="8"/>
  <c r="KM71" i="8"/>
  <c r="KL71" i="8"/>
  <c r="KK71" i="8"/>
  <c r="KJ71" i="8"/>
  <c r="KI71" i="8"/>
  <c r="KH71" i="8"/>
  <c r="KG71" i="8"/>
  <c r="KF71" i="8"/>
  <c r="KE71" i="8"/>
  <c r="KD71" i="8"/>
  <c r="KC71" i="8"/>
  <c r="KB71" i="8"/>
  <c r="KA71" i="8"/>
  <c r="JZ71" i="8"/>
  <c r="JY71" i="8"/>
  <c r="JX71" i="8"/>
  <c r="JW71" i="8"/>
  <c r="JV71" i="8"/>
  <c r="JU71" i="8"/>
  <c r="JT71" i="8"/>
  <c r="JS71" i="8"/>
  <c r="JR71" i="8"/>
  <c r="JQ71" i="8"/>
  <c r="JP71" i="8"/>
  <c r="JO71" i="8"/>
  <c r="JN71" i="8"/>
  <c r="JM71" i="8"/>
  <c r="JL71" i="8"/>
  <c r="JK71" i="8"/>
  <c r="JJ71" i="8"/>
  <c r="JI71" i="8"/>
  <c r="JH71" i="8"/>
  <c r="JG71" i="8"/>
  <c r="JF71" i="8"/>
  <c r="JE71" i="8"/>
  <c r="JD71" i="8"/>
  <c r="JC71" i="8"/>
  <c r="JB71" i="8"/>
  <c r="JA71" i="8"/>
  <c r="IZ71" i="8"/>
  <c r="IY71" i="8"/>
  <c r="IX71" i="8"/>
  <c r="IW71" i="8"/>
  <c r="IV71" i="8"/>
  <c r="IU71" i="8"/>
  <c r="IT71" i="8"/>
  <c r="IS71" i="8"/>
  <c r="IR71" i="8"/>
  <c r="IQ71" i="8"/>
  <c r="IP71" i="8"/>
  <c r="IO71" i="8"/>
  <c r="IN71" i="8"/>
  <c r="IM71" i="8"/>
  <c r="IL71" i="8"/>
  <c r="IK71" i="8"/>
  <c r="IJ71" i="8"/>
  <c r="II71" i="8"/>
  <c r="IH71" i="8"/>
  <c r="IG71" i="8"/>
  <c r="IF71" i="8"/>
  <c r="IE71" i="8"/>
  <c r="ID71" i="8"/>
  <c r="IC71" i="8"/>
  <c r="IB71" i="8"/>
  <c r="IA71" i="8"/>
  <c r="HZ71" i="8"/>
  <c r="HY71" i="8"/>
  <c r="HX71" i="8"/>
  <c r="HW71" i="8"/>
  <c r="HV71" i="8"/>
  <c r="HU71" i="8"/>
  <c r="HT71" i="8"/>
  <c r="HS71" i="8"/>
  <c r="HR71" i="8"/>
  <c r="HQ71" i="8"/>
  <c r="HP71" i="8"/>
  <c r="HO71" i="8"/>
  <c r="HN71" i="8"/>
  <c r="HM71" i="8"/>
  <c r="HL71" i="8"/>
  <c r="HK71" i="8"/>
  <c r="HJ71" i="8"/>
  <c r="HI71" i="8"/>
  <c r="HH71" i="8"/>
  <c r="HG71" i="8"/>
  <c r="HF71" i="8"/>
  <c r="HE71" i="8"/>
  <c r="HD71" i="8"/>
  <c r="HC71" i="8"/>
  <c r="HB71" i="8"/>
  <c r="HA71" i="8"/>
  <c r="GZ71" i="8"/>
  <c r="GY71" i="8"/>
  <c r="GX71" i="8"/>
  <c r="GW71" i="8"/>
  <c r="GV71" i="8"/>
  <c r="GU71" i="8"/>
  <c r="GT71" i="8"/>
  <c r="GS71" i="8"/>
  <c r="GR71" i="8"/>
  <c r="GQ71" i="8"/>
  <c r="GP71" i="8"/>
  <c r="GO71" i="8"/>
  <c r="GN71" i="8"/>
  <c r="GM71" i="8"/>
  <c r="GL71" i="8"/>
  <c r="GK71" i="8"/>
  <c r="GJ71" i="8"/>
  <c r="GI71" i="8"/>
  <c r="GH71" i="8"/>
  <c r="GG71" i="8"/>
  <c r="GF71" i="8"/>
  <c r="GE71" i="8"/>
  <c r="GD71" i="8"/>
  <c r="GC71" i="8"/>
  <c r="GB71" i="8"/>
  <c r="GA71" i="8"/>
  <c r="FZ71" i="8"/>
  <c r="FY71" i="8"/>
  <c r="FX71" i="8"/>
  <c r="FW71" i="8"/>
  <c r="FV71" i="8"/>
  <c r="FU71" i="8"/>
  <c r="FT71" i="8"/>
  <c r="FS71" i="8"/>
  <c r="FR71" i="8"/>
  <c r="FQ71" i="8"/>
  <c r="FP71" i="8"/>
  <c r="FO71" i="8"/>
  <c r="FN71" i="8"/>
  <c r="FM71" i="8"/>
  <c r="FL71" i="8"/>
  <c r="FK71" i="8"/>
  <c r="FJ71" i="8"/>
  <c r="FI71" i="8"/>
  <c r="FH71" i="8"/>
  <c r="FG71" i="8"/>
  <c r="FF71" i="8"/>
  <c r="FE71" i="8"/>
  <c r="FD71" i="8"/>
  <c r="FC71" i="8"/>
  <c r="FB71" i="8"/>
  <c r="FA71" i="8"/>
  <c r="EZ71" i="8"/>
  <c r="EY71" i="8"/>
  <c r="EX71" i="8"/>
  <c r="EW71" i="8"/>
  <c r="EV71" i="8"/>
  <c r="EU71" i="8"/>
  <c r="ET71" i="8"/>
  <c r="ES71" i="8"/>
  <c r="ER71" i="8"/>
  <c r="EQ71" i="8"/>
  <c r="EP71" i="8"/>
  <c r="EO71" i="8"/>
  <c r="EN71" i="8"/>
  <c r="EM71" i="8"/>
  <c r="EL71" i="8"/>
  <c r="EK71" i="8"/>
  <c r="EJ71" i="8"/>
  <c r="EI71" i="8"/>
  <c r="EH71" i="8"/>
  <c r="EG71" i="8"/>
  <c r="EF71" i="8"/>
  <c r="EE71" i="8"/>
  <c r="ED71" i="8"/>
  <c r="EC71" i="8"/>
  <c r="EB71" i="8"/>
  <c r="EA71" i="8"/>
  <c r="DZ71" i="8"/>
  <c r="DY71" i="8"/>
  <c r="DX71" i="8"/>
  <c r="DW71" i="8"/>
  <c r="DV71" i="8"/>
  <c r="DU71" i="8"/>
  <c r="DT71" i="8"/>
  <c r="DS71" i="8"/>
  <c r="DR71" i="8"/>
  <c r="DQ71" i="8"/>
  <c r="DP71" i="8"/>
  <c r="DO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B71" i="8"/>
  <c r="DA71" i="8"/>
  <c r="CZ71" i="8"/>
  <c r="CY71" i="8"/>
  <c r="CX71" i="8"/>
  <c r="CW71" i="8"/>
  <c r="CV71" i="8"/>
  <c r="CU71" i="8"/>
  <c r="CT71" i="8"/>
  <c r="CS71" i="8"/>
  <c r="CR71" i="8"/>
  <c r="CQ71" i="8"/>
  <c r="CP71" i="8"/>
  <c r="CO71" i="8"/>
  <c r="CN71" i="8"/>
  <c r="CM71" i="8"/>
  <c r="CL71" i="8"/>
  <c r="CK71" i="8"/>
  <c r="CJ71" i="8"/>
  <c r="CI71" i="8"/>
  <c r="CH71" i="8"/>
  <c r="CG71" i="8"/>
  <c r="CF71" i="8"/>
  <c r="CE71" i="8"/>
  <c r="CD71" i="8"/>
  <c r="CC71" i="8"/>
  <c r="CB71" i="8"/>
  <c r="CA71" i="8"/>
  <c r="BZ71" i="8"/>
  <c r="BY71" i="8"/>
  <c r="BX71" i="8"/>
  <c r="BW71" i="8"/>
  <c r="BV71" i="8"/>
  <c r="BU71" i="8"/>
  <c r="BT71" i="8"/>
  <c r="BS71" i="8"/>
  <c r="BR71" i="8"/>
  <c r="BQ71" i="8"/>
  <c r="I71" i="8"/>
  <c r="H71" i="8"/>
  <c r="ND70" i="8"/>
  <c r="NC70" i="8"/>
  <c r="NB70" i="8"/>
  <c r="NA70" i="8"/>
  <c r="MZ70" i="8"/>
  <c r="MY70" i="8"/>
  <c r="MX70" i="8"/>
  <c r="MW70" i="8"/>
  <c r="MV70" i="8"/>
  <c r="MU70" i="8"/>
  <c r="MT70" i="8"/>
  <c r="MS70" i="8"/>
  <c r="MR70" i="8"/>
  <c r="MQ70" i="8"/>
  <c r="MP70" i="8"/>
  <c r="MO70" i="8"/>
  <c r="MN70" i="8"/>
  <c r="MM70" i="8"/>
  <c r="ML70" i="8"/>
  <c r="MK70" i="8"/>
  <c r="MJ70" i="8"/>
  <c r="MI70" i="8"/>
  <c r="MH70" i="8"/>
  <c r="MG70" i="8"/>
  <c r="MF70" i="8"/>
  <c r="ME70" i="8"/>
  <c r="MD70" i="8"/>
  <c r="MC70" i="8"/>
  <c r="MB70" i="8"/>
  <c r="MA70" i="8"/>
  <c r="LZ70" i="8"/>
  <c r="LY70" i="8"/>
  <c r="LX70" i="8"/>
  <c r="LW70" i="8"/>
  <c r="LV70" i="8"/>
  <c r="LU70" i="8"/>
  <c r="LT70" i="8"/>
  <c r="LS70" i="8"/>
  <c r="LR70" i="8"/>
  <c r="LQ70" i="8"/>
  <c r="LP70" i="8"/>
  <c r="LO70" i="8"/>
  <c r="LN70" i="8"/>
  <c r="LM70" i="8"/>
  <c r="LL70" i="8"/>
  <c r="LK70" i="8"/>
  <c r="LJ70" i="8"/>
  <c r="LI70" i="8"/>
  <c r="LH70" i="8"/>
  <c r="LG70" i="8"/>
  <c r="LF70" i="8"/>
  <c r="LE70" i="8"/>
  <c r="LD70" i="8"/>
  <c r="LC70" i="8"/>
  <c r="LB70" i="8"/>
  <c r="LA70" i="8"/>
  <c r="KZ70" i="8"/>
  <c r="KY70" i="8"/>
  <c r="KX70" i="8"/>
  <c r="KW70" i="8"/>
  <c r="KV70" i="8"/>
  <c r="KU70" i="8"/>
  <c r="KT70" i="8"/>
  <c r="KS70" i="8"/>
  <c r="KR70" i="8"/>
  <c r="KQ70" i="8"/>
  <c r="KP70" i="8"/>
  <c r="KO70" i="8"/>
  <c r="KN70" i="8"/>
  <c r="KM70" i="8"/>
  <c r="KL70" i="8"/>
  <c r="KK70" i="8"/>
  <c r="KJ70" i="8"/>
  <c r="KI70" i="8"/>
  <c r="KH70" i="8"/>
  <c r="KG70" i="8"/>
  <c r="KF70" i="8"/>
  <c r="KE70" i="8"/>
  <c r="KD70" i="8"/>
  <c r="KC70" i="8"/>
  <c r="KB70" i="8"/>
  <c r="KA70" i="8"/>
  <c r="JZ70" i="8"/>
  <c r="JY70" i="8"/>
  <c r="JX70" i="8"/>
  <c r="JW70" i="8"/>
  <c r="JV70" i="8"/>
  <c r="JU70" i="8"/>
  <c r="JT70" i="8"/>
  <c r="JS70" i="8"/>
  <c r="JR70" i="8"/>
  <c r="JQ70" i="8"/>
  <c r="JP70" i="8"/>
  <c r="JO70" i="8"/>
  <c r="JN70" i="8"/>
  <c r="JM70" i="8"/>
  <c r="JL70" i="8"/>
  <c r="JK70" i="8"/>
  <c r="JJ70" i="8"/>
  <c r="JI70" i="8"/>
  <c r="JH70" i="8"/>
  <c r="JG70" i="8"/>
  <c r="JF70" i="8"/>
  <c r="JE70" i="8"/>
  <c r="JD70" i="8"/>
  <c r="JC70" i="8"/>
  <c r="JB70" i="8"/>
  <c r="JA70" i="8"/>
  <c r="IZ70" i="8"/>
  <c r="IY70" i="8"/>
  <c r="IX70" i="8"/>
  <c r="IW70" i="8"/>
  <c r="IV70" i="8"/>
  <c r="IU70" i="8"/>
  <c r="IT70" i="8"/>
  <c r="IS70" i="8"/>
  <c r="IR70" i="8"/>
  <c r="IQ70" i="8"/>
  <c r="IP70" i="8"/>
  <c r="IO70" i="8"/>
  <c r="IN70" i="8"/>
  <c r="IM70" i="8"/>
  <c r="IL70" i="8"/>
  <c r="IK70" i="8"/>
  <c r="IJ70" i="8"/>
  <c r="II70" i="8"/>
  <c r="IH70" i="8"/>
  <c r="IG70" i="8"/>
  <c r="IF70" i="8"/>
  <c r="IE70" i="8"/>
  <c r="ID70" i="8"/>
  <c r="IC70" i="8"/>
  <c r="IB70" i="8"/>
  <c r="IA70" i="8"/>
  <c r="HZ70" i="8"/>
  <c r="HY70" i="8"/>
  <c r="HX70" i="8"/>
  <c r="HW70" i="8"/>
  <c r="HV70" i="8"/>
  <c r="HU70" i="8"/>
  <c r="HT70" i="8"/>
  <c r="HS70" i="8"/>
  <c r="HR70" i="8"/>
  <c r="HQ70" i="8"/>
  <c r="HP70" i="8"/>
  <c r="HO70" i="8"/>
  <c r="HN70" i="8"/>
  <c r="HM70" i="8"/>
  <c r="HL70" i="8"/>
  <c r="HK70" i="8"/>
  <c r="HJ70" i="8"/>
  <c r="HI70" i="8"/>
  <c r="HH70" i="8"/>
  <c r="HG70" i="8"/>
  <c r="HF70" i="8"/>
  <c r="HE70" i="8"/>
  <c r="HD70" i="8"/>
  <c r="HC70" i="8"/>
  <c r="HB70" i="8"/>
  <c r="HA70" i="8"/>
  <c r="GZ70" i="8"/>
  <c r="GY70" i="8"/>
  <c r="GX70" i="8"/>
  <c r="GW70" i="8"/>
  <c r="GV70" i="8"/>
  <c r="GU70" i="8"/>
  <c r="GT70" i="8"/>
  <c r="GS70" i="8"/>
  <c r="GR70" i="8"/>
  <c r="GQ70" i="8"/>
  <c r="GP70" i="8"/>
  <c r="GO70" i="8"/>
  <c r="GN70" i="8"/>
  <c r="GM70" i="8"/>
  <c r="GL70" i="8"/>
  <c r="GK70" i="8"/>
  <c r="GJ70" i="8"/>
  <c r="GI70" i="8"/>
  <c r="GH70" i="8"/>
  <c r="GG70" i="8"/>
  <c r="GF70" i="8"/>
  <c r="GE70" i="8"/>
  <c r="GD70" i="8"/>
  <c r="GC70" i="8"/>
  <c r="GB70" i="8"/>
  <c r="GA70" i="8"/>
  <c r="FZ70" i="8"/>
  <c r="FY70" i="8"/>
  <c r="FX70" i="8"/>
  <c r="FW70" i="8"/>
  <c r="FV70" i="8"/>
  <c r="FU70" i="8"/>
  <c r="FT70" i="8"/>
  <c r="FS70" i="8"/>
  <c r="FR70" i="8"/>
  <c r="FQ70" i="8"/>
  <c r="FP70" i="8"/>
  <c r="FO70" i="8"/>
  <c r="FN70" i="8"/>
  <c r="FM70" i="8"/>
  <c r="FL70" i="8"/>
  <c r="FK70" i="8"/>
  <c r="FJ70" i="8"/>
  <c r="FI70" i="8"/>
  <c r="FH70" i="8"/>
  <c r="FG70" i="8"/>
  <c r="FF70" i="8"/>
  <c r="FE70" i="8"/>
  <c r="FD70" i="8"/>
  <c r="FC70" i="8"/>
  <c r="FB70" i="8"/>
  <c r="FA70" i="8"/>
  <c r="EZ70" i="8"/>
  <c r="EY70" i="8"/>
  <c r="EX70" i="8"/>
  <c r="EW70" i="8"/>
  <c r="EV70" i="8"/>
  <c r="EU70" i="8"/>
  <c r="ET70" i="8"/>
  <c r="ES70" i="8"/>
  <c r="ER70" i="8"/>
  <c r="EQ70" i="8"/>
  <c r="EP70" i="8"/>
  <c r="EO70" i="8"/>
  <c r="EN70" i="8"/>
  <c r="EM70" i="8"/>
  <c r="EL70" i="8"/>
  <c r="EK70" i="8"/>
  <c r="EJ70" i="8"/>
  <c r="EI70" i="8"/>
  <c r="EH70" i="8"/>
  <c r="EG70" i="8"/>
  <c r="EF70" i="8"/>
  <c r="EE70" i="8"/>
  <c r="ED70" i="8"/>
  <c r="EC70" i="8"/>
  <c r="EB70" i="8"/>
  <c r="EA70" i="8"/>
  <c r="DZ70" i="8"/>
  <c r="DY70" i="8"/>
  <c r="DX70" i="8"/>
  <c r="DW70" i="8"/>
  <c r="DV70" i="8"/>
  <c r="DU70" i="8"/>
  <c r="DT70" i="8"/>
  <c r="DS70" i="8"/>
  <c r="DR70" i="8"/>
  <c r="DQ70" i="8"/>
  <c r="DP70" i="8"/>
  <c r="DO70" i="8"/>
  <c r="DN70" i="8"/>
  <c r="DM70" i="8"/>
  <c r="DL70" i="8"/>
  <c r="DK70" i="8"/>
  <c r="DJ70" i="8"/>
  <c r="DI70" i="8"/>
  <c r="DH70" i="8"/>
  <c r="DG70" i="8"/>
  <c r="DF70" i="8"/>
  <c r="DE70" i="8"/>
  <c r="DD70" i="8"/>
  <c r="DC70" i="8"/>
  <c r="DB70" i="8"/>
  <c r="DA70" i="8"/>
  <c r="CZ70" i="8"/>
  <c r="CY70" i="8"/>
  <c r="CX70" i="8"/>
  <c r="CW70" i="8"/>
  <c r="CV70" i="8"/>
  <c r="CU70" i="8"/>
  <c r="CT70" i="8"/>
  <c r="CS70" i="8"/>
  <c r="CR70" i="8"/>
  <c r="CQ70" i="8"/>
  <c r="CP70" i="8"/>
  <c r="CO70" i="8"/>
  <c r="CN70" i="8"/>
  <c r="CM70" i="8"/>
  <c r="CL70" i="8"/>
  <c r="CK70" i="8"/>
  <c r="CJ70" i="8"/>
  <c r="CI70" i="8"/>
  <c r="CH70" i="8"/>
  <c r="CG70" i="8"/>
  <c r="CF70" i="8"/>
  <c r="CE70" i="8"/>
  <c r="CD70" i="8"/>
  <c r="CC70" i="8"/>
  <c r="CB70" i="8"/>
  <c r="CA70" i="8"/>
  <c r="BZ70" i="8"/>
  <c r="BY70" i="8"/>
  <c r="BX70" i="8"/>
  <c r="BW70" i="8"/>
  <c r="BV70" i="8"/>
  <c r="BU70" i="8"/>
  <c r="BT70" i="8"/>
  <c r="BS70" i="8"/>
  <c r="BR70" i="8"/>
  <c r="BQ70" i="8"/>
  <c r="I70" i="8"/>
  <c r="H70" i="8"/>
  <c r="ND48" i="8"/>
  <c r="NC48" i="8"/>
  <c r="NB48" i="8"/>
  <c r="NA48" i="8"/>
  <c r="MZ48" i="8"/>
  <c r="MY48" i="8"/>
  <c r="MX48" i="8"/>
  <c r="MW48" i="8"/>
  <c r="MV48" i="8"/>
  <c r="MU48" i="8"/>
  <c r="MT48" i="8"/>
  <c r="MS48" i="8"/>
  <c r="MR48" i="8"/>
  <c r="MQ48" i="8"/>
  <c r="MP48" i="8"/>
  <c r="MO48" i="8"/>
  <c r="MN48" i="8"/>
  <c r="MM48" i="8"/>
  <c r="ML48" i="8"/>
  <c r="MK48" i="8"/>
  <c r="MJ48" i="8"/>
  <c r="MI48" i="8"/>
  <c r="MH48" i="8"/>
  <c r="MG48" i="8"/>
  <c r="MF48" i="8"/>
  <c r="ME48" i="8"/>
  <c r="MD48" i="8"/>
  <c r="MC48" i="8"/>
  <c r="MB48" i="8"/>
  <c r="MA48" i="8"/>
  <c r="LZ48" i="8"/>
  <c r="LY48" i="8"/>
  <c r="LX48" i="8"/>
  <c r="LW48" i="8"/>
  <c r="LV48" i="8"/>
  <c r="LU48" i="8"/>
  <c r="LT48" i="8"/>
  <c r="LS48" i="8"/>
  <c r="LR48" i="8"/>
  <c r="LQ48" i="8"/>
  <c r="LP48" i="8"/>
  <c r="LO48" i="8"/>
  <c r="LN48" i="8"/>
  <c r="LM48" i="8"/>
  <c r="LL48" i="8"/>
  <c r="LK48" i="8"/>
  <c r="LJ48" i="8"/>
  <c r="LI48" i="8"/>
  <c r="LH48" i="8"/>
  <c r="LG48" i="8"/>
  <c r="LF48" i="8"/>
  <c r="LE48" i="8"/>
  <c r="LD48" i="8"/>
  <c r="LC48" i="8"/>
  <c r="LB48" i="8"/>
  <c r="LA48" i="8"/>
  <c r="KZ48" i="8"/>
  <c r="KY48" i="8"/>
  <c r="KX48" i="8"/>
  <c r="KW48" i="8"/>
  <c r="KV48" i="8"/>
  <c r="KU48" i="8"/>
  <c r="KT48" i="8"/>
  <c r="KS48" i="8"/>
  <c r="KR48" i="8"/>
  <c r="KQ48" i="8"/>
  <c r="KP48" i="8"/>
  <c r="KO48" i="8"/>
  <c r="KN48" i="8"/>
  <c r="KM48" i="8"/>
  <c r="KL48" i="8"/>
  <c r="KK48" i="8"/>
  <c r="KJ48" i="8"/>
  <c r="KI48" i="8"/>
  <c r="KH48" i="8"/>
  <c r="KG48" i="8"/>
  <c r="KF48" i="8"/>
  <c r="KE48" i="8"/>
  <c r="KD48" i="8"/>
  <c r="KC48" i="8"/>
  <c r="KB48" i="8"/>
  <c r="KA48" i="8"/>
  <c r="JZ48" i="8"/>
  <c r="JY48" i="8"/>
  <c r="JX48" i="8"/>
  <c r="JW48" i="8"/>
  <c r="JV48" i="8"/>
  <c r="JU48" i="8"/>
  <c r="JT48" i="8"/>
  <c r="JS48" i="8"/>
  <c r="JR48" i="8"/>
  <c r="JQ48" i="8"/>
  <c r="JP48" i="8"/>
  <c r="JO48" i="8"/>
  <c r="JN48" i="8"/>
  <c r="JM48" i="8"/>
  <c r="JL48" i="8"/>
  <c r="JK48" i="8"/>
  <c r="JJ48" i="8"/>
  <c r="JI48" i="8"/>
  <c r="JH48" i="8"/>
  <c r="JG48" i="8"/>
  <c r="JF48" i="8"/>
  <c r="JE48" i="8"/>
  <c r="JD48" i="8"/>
  <c r="JC48" i="8"/>
  <c r="JB48" i="8"/>
  <c r="JA48" i="8"/>
  <c r="IZ48" i="8"/>
  <c r="IY48" i="8"/>
  <c r="IX48" i="8"/>
  <c r="IW48" i="8"/>
  <c r="IV48" i="8"/>
  <c r="IU48" i="8"/>
  <c r="IT48" i="8"/>
  <c r="IS48" i="8"/>
  <c r="IR48" i="8"/>
  <c r="IQ48" i="8"/>
  <c r="IP48" i="8"/>
  <c r="IO48" i="8"/>
  <c r="IN48" i="8"/>
  <c r="IM48" i="8"/>
  <c r="IL48" i="8"/>
  <c r="IK48" i="8"/>
  <c r="IJ48" i="8"/>
  <c r="II48" i="8"/>
  <c r="IH48" i="8"/>
  <c r="IG48" i="8"/>
  <c r="IF48" i="8"/>
  <c r="IE48" i="8"/>
  <c r="ID48" i="8"/>
  <c r="IC48" i="8"/>
  <c r="IB48" i="8"/>
  <c r="IA48" i="8"/>
  <c r="HZ48" i="8"/>
  <c r="HY48" i="8"/>
  <c r="HX48" i="8"/>
  <c r="HW48" i="8"/>
  <c r="HV48" i="8"/>
  <c r="HU48" i="8"/>
  <c r="HT48" i="8"/>
  <c r="HS48" i="8"/>
  <c r="HR48" i="8"/>
  <c r="HQ48" i="8"/>
  <c r="HP48" i="8"/>
  <c r="HO48" i="8"/>
  <c r="HN48" i="8"/>
  <c r="HM48" i="8"/>
  <c r="HL48" i="8"/>
  <c r="HK48" i="8"/>
  <c r="HJ48" i="8"/>
  <c r="HI48" i="8"/>
  <c r="HH48" i="8"/>
  <c r="HG48" i="8"/>
  <c r="HF48" i="8"/>
  <c r="HE48" i="8"/>
  <c r="HD48" i="8"/>
  <c r="HC48" i="8"/>
  <c r="HB48" i="8"/>
  <c r="HA48" i="8"/>
  <c r="GZ48" i="8"/>
  <c r="GY48" i="8"/>
  <c r="GX48" i="8"/>
  <c r="GW48" i="8"/>
  <c r="GV48" i="8"/>
  <c r="GU48" i="8"/>
  <c r="GT48" i="8"/>
  <c r="GS48" i="8"/>
  <c r="GR48" i="8"/>
  <c r="GQ48" i="8"/>
  <c r="GP48" i="8"/>
  <c r="GO48" i="8"/>
  <c r="GN48" i="8"/>
  <c r="GM48" i="8"/>
  <c r="GL48" i="8"/>
  <c r="GK48" i="8"/>
  <c r="GJ48" i="8"/>
  <c r="GI48" i="8"/>
  <c r="GH48" i="8"/>
  <c r="GG48" i="8"/>
  <c r="GF48" i="8"/>
  <c r="GE48" i="8"/>
  <c r="GD48" i="8"/>
  <c r="GC48" i="8"/>
  <c r="GB48" i="8"/>
  <c r="GA48" i="8"/>
  <c r="FZ48" i="8"/>
  <c r="FY48" i="8"/>
  <c r="FX48" i="8"/>
  <c r="FW48" i="8"/>
  <c r="FV48" i="8"/>
  <c r="FU48" i="8"/>
  <c r="FT48" i="8"/>
  <c r="FS48" i="8"/>
  <c r="FR48" i="8"/>
  <c r="FQ48" i="8"/>
  <c r="FP48" i="8"/>
  <c r="FO48" i="8"/>
  <c r="FN48" i="8"/>
  <c r="FM48" i="8"/>
  <c r="FL48" i="8"/>
  <c r="FK48" i="8"/>
  <c r="FJ48" i="8"/>
  <c r="FI48" i="8"/>
  <c r="FH48" i="8"/>
  <c r="FG48" i="8"/>
  <c r="FF48" i="8"/>
  <c r="FE48" i="8"/>
  <c r="FD48" i="8"/>
  <c r="FC48" i="8"/>
  <c r="FB48" i="8"/>
  <c r="FA48" i="8"/>
  <c r="EZ48" i="8"/>
  <c r="EY48" i="8"/>
  <c r="EX48" i="8"/>
  <c r="EW48" i="8"/>
  <c r="EV48" i="8"/>
  <c r="EU48" i="8"/>
  <c r="ET48" i="8"/>
  <c r="ES48" i="8"/>
  <c r="ER48" i="8"/>
  <c r="EQ48" i="8"/>
  <c r="EP48" i="8"/>
  <c r="EO48" i="8"/>
  <c r="EN48" i="8"/>
  <c r="EM48" i="8"/>
  <c r="EL48" i="8"/>
  <c r="EK48" i="8"/>
  <c r="EJ48" i="8"/>
  <c r="EI48" i="8"/>
  <c r="EH48" i="8"/>
  <c r="EG48" i="8"/>
  <c r="EF48" i="8"/>
  <c r="EE48" i="8"/>
  <c r="ED48" i="8"/>
  <c r="EC48" i="8"/>
  <c r="EB48" i="8"/>
  <c r="EA48" i="8"/>
  <c r="DZ48" i="8"/>
  <c r="DY48" i="8"/>
  <c r="J48" i="8"/>
  <c r="I48" i="8"/>
  <c r="H48" i="8"/>
  <c r="ND47" i="8"/>
  <c r="NC47" i="8"/>
  <c r="NB47" i="8"/>
  <c r="NA47" i="8"/>
  <c r="MZ47" i="8"/>
  <c r="MY47" i="8"/>
  <c r="MX47" i="8"/>
  <c r="MW47" i="8"/>
  <c r="MV47" i="8"/>
  <c r="MU47" i="8"/>
  <c r="MT47" i="8"/>
  <c r="MS47" i="8"/>
  <c r="MR47" i="8"/>
  <c r="MQ47" i="8"/>
  <c r="MP47" i="8"/>
  <c r="MO47" i="8"/>
  <c r="MN47" i="8"/>
  <c r="MM47" i="8"/>
  <c r="ML47" i="8"/>
  <c r="MK47" i="8"/>
  <c r="MJ47" i="8"/>
  <c r="MI47" i="8"/>
  <c r="MH47" i="8"/>
  <c r="MG47" i="8"/>
  <c r="MF47" i="8"/>
  <c r="ME47" i="8"/>
  <c r="MD47" i="8"/>
  <c r="MC47" i="8"/>
  <c r="MB47" i="8"/>
  <c r="MA47" i="8"/>
  <c r="LZ47" i="8"/>
  <c r="LY47" i="8"/>
  <c r="LX47" i="8"/>
  <c r="LW47" i="8"/>
  <c r="LV47" i="8"/>
  <c r="LU47" i="8"/>
  <c r="LT47" i="8"/>
  <c r="LS47" i="8"/>
  <c r="LR47" i="8"/>
  <c r="LQ47" i="8"/>
  <c r="LP47" i="8"/>
  <c r="LO47" i="8"/>
  <c r="LN47" i="8"/>
  <c r="LM47" i="8"/>
  <c r="LL47" i="8"/>
  <c r="LK47" i="8"/>
  <c r="LJ47" i="8"/>
  <c r="LI47" i="8"/>
  <c r="LH47" i="8"/>
  <c r="LG47" i="8"/>
  <c r="LF47" i="8"/>
  <c r="LE47" i="8"/>
  <c r="LD47" i="8"/>
  <c r="LC47" i="8"/>
  <c r="LB47" i="8"/>
  <c r="LA47" i="8"/>
  <c r="KZ47" i="8"/>
  <c r="KY47" i="8"/>
  <c r="KX47" i="8"/>
  <c r="KW47" i="8"/>
  <c r="KV47" i="8"/>
  <c r="KU47" i="8"/>
  <c r="KT47" i="8"/>
  <c r="KS47" i="8"/>
  <c r="KR47" i="8"/>
  <c r="KQ47" i="8"/>
  <c r="KP47" i="8"/>
  <c r="KO47" i="8"/>
  <c r="KN47" i="8"/>
  <c r="KM47" i="8"/>
  <c r="KL47" i="8"/>
  <c r="KK47" i="8"/>
  <c r="KJ47" i="8"/>
  <c r="KI47" i="8"/>
  <c r="KH47" i="8"/>
  <c r="KG47" i="8"/>
  <c r="KF47" i="8"/>
  <c r="KE47" i="8"/>
  <c r="KD47" i="8"/>
  <c r="KC47" i="8"/>
  <c r="KB47" i="8"/>
  <c r="KA47" i="8"/>
  <c r="JZ47" i="8"/>
  <c r="JY47" i="8"/>
  <c r="JX47" i="8"/>
  <c r="JW47" i="8"/>
  <c r="JV47" i="8"/>
  <c r="JU47" i="8"/>
  <c r="JT47" i="8"/>
  <c r="JS47" i="8"/>
  <c r="JR47" i="8"/>
  <c r="JQ47" i="8"/>
  <c r="JP47" i="8"/>
  <c r="JO47" i="8"/>
  <c r="JN47" i="8"/>
  <c r="JM47" i="8"/>
  <c r="JL47" i="8"/>
  <c r="JK47" i="8"/>
  <c r="JJ47" i="8"/>
  <c r="JI47" i="8"/>
  <c r="JH47" i="8"/>
  <c r="JG47" i="8"/>
  <c r="JF47" i="8"/>
  <c r="JE47" i="8"/>
  <c r="JD47" i="8"/>
  <c r="JC47" i="8"/>
  <c r="JB47" i="8"/>
  <c r="JA47" i="8"/>
  <c r="IZ47" i="8"/>
  <c r="IY47" i="8"/>
  <c r="IX47" i="8"/>
  <c r="IW47" i="8"/>
  <c r="IV47" i="8"/>
  <c r="IU47" i="8"/>
  <c r="IT47" i="8"/>
  <c r="IS47" i="8"/>
  <c r="IR47" i="8"/>
  <c r="IQ47" i="8"/>
  <c r="IP47" i="8"/>
  <c r="IO47" i="8"/>
  <c r="IN47" i="8"/>
  <c r="IM47" i="8"/>
  <c r="IL47" i="8"/>
  <c r="IK47" i="8"/>
  <c r="IJ47" i="8"/>
  <c r="II47" i="8"/>
  <c r="IH47" i="8"/>
  <c r="IG47" i="8"/>
  <c r="IF47" i="8"/>
  <c r="IE47" i="8"/>
  <c r="ID47" i="8"/>
  <c r="IC47" i="8"/>
  <c r="IB47" i="8"/>
  <c r="IA47" i="8"/>
  <c r="HZ47" i="8"/>
  <c r="HY47" i="8"/>
  <c r="HX47" i="8"/>
  <c r="HW47" i="8"/>
  <c r="HV47" i="8"/>
  <c r="HU47" i="8"/>
  <c r="HT47" i="8"/>
  <c r="HS47" i="8"/>
  <c r="HR47" i="8"/>
  <c r="HQ47" i="8"/>
  <c r="HP47" i="8"/>
  <c r="HO47" i="8"/>
  <c r="HN47" i="8"/>
  <c r="HM47" i="8"/>
  <c r="HL47" i="8"/>
  <c r="HK47" i="8"/>
  <c r="HJ47" i="8"/>
  <c r="HI47" i="8"/>
  <c r="HH47" i="8"/>
  <c r="HG47" i="8"/>
  <c r="HF47" i="8"/>
  <c r="HE47" i="8"/>
  <c r="HD47" i="8"/>
  <c r="HC47" i="8"/>
  <c r="HB47" i="8"/>
  <c r="HA47" i="8"/>
  <c r="GZ47" i="8"/>
  <c r="GY47" i="8"/>
  <c r="GX47" i="8"/>
  <c r="GW47" i="8"/>
  <c r="GV47" i="8"/>
  <c r="GU47" i="8"/>
  <c r="GT47" i="8"/>
  <c r="GS47" i="8"/>
  <c r="GR47" i="8"/>
  <c r="GQ47" i="8"/>
  <c r="GP47" i="8"/>
  <c r="GO47" i="8"/>
  <c r="GN47" i="8"/>
  <c r="GM47" i="8"/>
  <c r="GL47" i="8"/>
  <c r="GK47" i="8"/>
  <c r="GJ47" i="8"/>
  <c r="GI47" i="8"/>
  <c r="GH47" i="8"/>
  <c r="GG47" i="8"/>
  <c r="GF47" i="8"/>
  <c r="GE47" i="8"/>
  <c r="GD47" i="8"/>
  <c r="GC47" i="8"/>
  <c r="GB47" i="8"/>
  <c r="GA47" i="8"/>
  <c r="FZ47" i="8"/>
  <c r="FY47" i="8"/>
  <c r="FX47" i="8"/>
  <c r="FW47" i="8"/>
  <c r="FV47" i="8"/>
  <c r="FU47" i="8"/>
  <c r="FT47" i="8"/>
  <c r="FS47" i="8"/>
  <c r="FR47" i="8"/>
  <c r="FQ47" i="8"/>
  <c r="FP47" i="8"/>
  <c r="FO47" i="8"/>
  <c r="FN47" i="8"/>
  <c r="FM47" i="8"/>
  <c r="FL47" i="8"/>
  <c r="FK47" i="8"/>
  <c r="FJ47" i="8"/>
  <c r="FI47" i="8"/>
  <c r="FH47" i="8"/>
  <c r="FG47" i="8"/>
  <c r="FF47" i="8"/>
  <c r="FE47" i="8"/>
  <c r="FD47" i="8"/>
  <c r="FC47" i="8"/>
  <c r="FB47" i="8"/>
  <c r="FA47" i="8"/>
  <c r="EZ47" i="8"/>
  <c r="EY47" i="8"/>
  <c r="EX47" i="8"/>
  <c r="EW47" i="8"/>
  <c r="EV47" i="8"/>
  <c r="EU47" i="8"/>
  <c r="ET47" i="8"/>
  <c r="ES47" i="8"/>
  <c r="ER47" i="8"/>
  <c r="EQ47" i="8"/>
  <c r="EP47" i="8"/>
  <c r="EO47" i="8"/>
  <c r="EN47" i="8"/>
  <c r="EM47" i="8"/>
  <c r="EL47" i="8"/>
  <c r="EK47" i="8"/>
  <c r="EJ47" i="8"/>
  <c r="EI47" i="8"/>
  <c r="EH47" i="8"/>
  <c r="EG47" i="8"/>
  <c r="EF47" i="8"/>
  <c r="EE47" i="8"/>
  <c r="ED47" i="8"/>
  <c r="EC47" i="8"/>
  <c r="EB47" i="8"/>
  <c r="EA47" i="8"/>
  <c r="DZ47" i="8"/>
  <c r="DY47" i="8"/>
  <c r="K47" i="8"/>
  <c r="I47" i="8"/>
  <c r="H47" i="8"/>
  <c r="GN24" i="8"/>
  <c r="IO24" i="8"/>
  <c r="IP24" i="8"/>
  <c r="IQ24" i="8"/>
  <c r="IR24" i="8"/>
  <c r="IS24" i="8"/>
  <c r="IT24" i="8"/>
  <c r="IU24" i="8"/>
  <c r="IV24" i="8"/>
  <c r="IW24" i="8"/>
  <c r="IX24" i="8"/>
  <c r="IY24" i="8"/>
  <c r="IZ24" i="8"/>
  <c r="JA24" i="8"/>
  <c r="JB24" i="8"/>
  <c r="JC24" i="8"/>
  <c r="JD24" i="8"/>
  <c r="JE24" i="8"/>
  <c r="JF24" i="8"/>
  <c r="JG24" i="8"/>
  <c r="JH24" i="8"/>
  <c r="JI24" i="8"/>
  <c r="JJ24" i="8"/>
  <c r="JK24" i="8"/>
  <c r="JL24" i="8"/>
  <c r="JM24" i="8"/>
  <c r="JN24" i="8"/>
  <c r="JO24" i="8"/>
  <c r="JP24" i="8"/>
  <c r="JQ24" i="8"/>
  <c r="JR24" i="8"/>
  <c r="JS24" i="8"/>
  <c r="JT24" i="8"/>
  <c r="JU24" i="8"/>
  <c r="JV24" i="8"/>
  <c r="JW24" i="8"/>
  <c r="JX24" i="8"/>
  <c r="JY24" i="8"/>
  <c r="JZ24" i="8"/>
  <c r="KA24" i="8"/>
  <c r="KB24" i="8"/>
  <c r="KC24" i="8"/>
  <c r="KD24" i="8"/>
  <c r="KE24" i="8"/>
  <c r="KF24" i="8"/>
  <c r="KG24" i="8"/>
  <c r="KH24" i="8"/>
  <c r="KI24" i="8"/>
  <c r="KJ24" i="8"/>
  <c r="KK24" i="8"/>
  <c r="KL24" i="8"/>
  <c r="KM24" i="8"/>
  <c r="KN24" i="8"/>
  <c r="KO24" i="8"/>
  <c r="KP24" i="8"/>
  <c r="KQ24" i="8"/>
  <c r="KR24" i="8"/>
  <c r="KS24" i="8"/>
  <c r="KT24" i="8"/>
  <c r="KU24" i="8"/>
  <c r="KV24" i="8"/>
  <c r="KW24" i="8"/>
  <c r="KX24" i="8"/>
  <c r="KY24" i="8"/>
  <c r="KZ24" i="8"/>
  <c r="LA24" i="8"/>
  <c r="LB24" i="8"/>
  <c r="LC24" i="8"/>
  <c r="LD24" i="8"/>
  <c r="LE24" i="8"/>
  <c r="LF24" i="8"/>
  <c r="LG24" i="8"/>
  <c r="LH24" i="8"/>
  <c r="LI24" i="8"/>
  <c r="LJ24" i="8"/>
  <c r="LK24" i="8"/>
  <c r="LL24" i="8"/>
  <c r="LM24" i="8"/>
  <c r="LN24" i="8"/>
  <c r="LO24" i="8"/>
  <c r="LP24" i="8"/>
  <c r="LQ24" i="8"/>
  <c r="LR24" i="8"/>
  <c r="LS24" i="8"/>
  <c r="LT24" i="8"/>
  <c r="LU24" i="8"/>
  <c r="LV24" i="8"/>
  <c r="LW24" i="8"/>
  <c r="LX24" i="8"/>
  <c r="LY24" i="8"/>
  <c r="LZ24" i="8"/>
  <c r="MA24" i="8"/>
  <c r="MB24" i="8"/>
  <c r="MC24" i="8"/>
  <c r="MD24" i="8"/>
  <c r="ME24" i="8"/>
  <c r="MF24" i="8"/>
  <c r="MG24" i="8"/>
  <c r="MH24" i="8"/>
  <c r="MI24" i="8"/>
  <c r="MJ24" i="8"/>
  <c r="MK24" i="8"/>
  <c r="ML24" i="8"/>
  <c r="MM24" i="8"/>
  <c r="MN24" i="8"/>
  <c r="MO24" i="8"/>
  <c r="MP24" i="8"/>
  <c r="MQ24" i="8"/>
  <c r="MR24" i="8"/>
  <c r="MS24" i="8"/>
  <c r="MT24" i="8"/>
  <c r="MU24" i="8"/>
  <c r="MV24" i="8"/>
  <c r="MW24" i="8"/>
  <c r="MX24" i="8"/>
  <c r="MY24" i="8"/>
  <c r="MZ24" i="8"/>
  <c r="NA24" i="8"/>
  <c r="NB24" i="8"/>
  <c r="NC24" i="8"/>
  <c r="ND24" i="8"/>
  <c r="GN25" i="8"/>
  <c r="IO25" i="8"/>
  <c r="IP25" i="8"/>
  <c r="IP29" i="8" s="1"/>
  <c r="IQ25" i="8"/>
  <c r="IR25" i="8"/>
  <c r="IS25" i="8"/>
  <c r="IT25" i="8"/>
  <c r="IT29" i="8" s="1"/>
  <c r="IU25" i="8"/>
  <c r="IV25" i="8"/>
  <c r="IW25" i="8"/>
  <c r="IX25" i="8"/>
  <c r="IX29" i="8" s="1"/>
  <c r="IY25" i="8"/>
  <c r="IZ25" i="8"/>
  <c r="JA25" i="8"/>
  <c r="JB25" i="8"/>
  <c r="JB29" i="8" s="1"/>
  <c r="JC25" i="8"/>
  <c r="JD25" i="8"/>
  <c r="JE25" i="8"/>
  <c r="JF25" i="8"/>
  <c r="JF29" i="8" s="1"/>
  <c r="JG25" i="8"/>
  <c r="JH25" i="8"/>
  <c r="JI25" i="8"/>
  <c r="JJ25" i="8"/>
  <c r="JJ29" i="8" s="1"/>
  <c r="JK25" i="8"/>
  <c r="JL25" i="8"/>
  <c r="JM25" i="8"/>
  <c r="JN25" i="8"/>
  <c r="JN29" i="8" s="1"/>
  <c r="JO25" i="8"/>
  <c r="JP25" i="8"/>
  <c r="JQ25" i="8"/>
  <c r="JR25" i="8"/>
  <c r="JR29" i="8" s="1"/>
  <c r="JS25" i="8"/>
  <c r="JT25" i="8"/>
  <c r="JU25" i="8"/>
  <c r="JV25" i="8"/>
  <c r="JV29" i="8" s="1"/>
  <c r="JW25" i="8"/>
  <c r="JX25" i="8"/>
  <c r="JY25" i="8"/>
  <c r="JZ25" i="8"/>
  <c r="JZ29" i="8" s="1"/>
  <c r="KA25" i="8"/>
  <c r="KB25" i="8"/>
  <c r="KC25" i="8"/>
  <c r="KD25" i="8"/>
  <c r="KD29" i="8" s="1"/>
  <c r="KE25" i="8"/>
  <c r="KF25" i="8"/>
  <c r="KG25" i="8"/>
  <c r="KH25" i="8"/>
  <c r="KH29" i="8" s="1"/>
  <c r="KI25" i="8"/>
  <c r="KJ25" i="8"/>
  <c r="KK25" i="8"/>
  <c r="KL25" i="8"/>
  <c r="KL29" i="8" s="1"/>
  <c r="KM25" i="8"/>
  <c r="KN25" i="8"/>
  <c r="KO25" i="8"/>
  <c r="KP25" i="8"/>
  <c r="KP29" i="8" s="1"/>
  <c r="KQ25" i="8"/>
  <c r="KR25" i="8"/>
  <c r="KS25" i="8"/>
  <c r="KT25" i="8"/>
  <c r="KT29" i="8" s="1"/>
  <c r="KU25" i="8"/>
  <c r="KV25" i="8"/>
  <c r="KW25" i="8"/>
  <c r="KX25" i="8"/>
  <c r="KX29" i="8" s="1"/>
  <c r="KY25" i="8"/>
  <c r="KZ25" i="8"/>
  <c r="LA25" i="8"/>
  <c r="LB25" i="8"/>
  <c r="LC25" i="8"/>
  <c r="LD25" i="8"/>
  <c r="LE25" i="8"/>
  <c r="LF25" i="8"/>
  <c r="LG25" i="8"/>
  <c r="LH25" i="8"/>
  <c r="LI25" i="8"/>
  <c r="LJ25" i="8"/>
  <c r="LK25" i="8"/>
  <c r="LL25" i="8"/>
  <c r="LM25" i="8"/>
  <c r="LN25" i="8"/>
  <c r="LO25" i="8"/>
  <c r="LP25" i="8"/>
  <c r="LQ25" i="8"/>
  <c r="LR25" i="8"/>
  <c r="LS25" i="8"/>
  <c r="LT25" i="8"/>
  <c r="LU25" i="8"/>
  <c r="LV25" i="8"/>
  <c r="LV29" i="8" s="1"/>
  <c r="LW25" i="8"/>
  <c r="LX25" i="8"/>
  <c r="LY25" i="8"/>
  <c r="LZ25" i="8"/>
  <c r="LZ29" i="8" s="1"/>
  <c r="MA25" i="8"/>
  <c r="MB25" i="8"/>
  <c r="MC25" i="8"/>
  <c r="MD25" i="8"/>
  <c r="MD29" i="8" s="1"/>
  <c r="ME25" i="8"/>
  <c r="MF25" i="8"/>
  <c r="MG25" i="8"/>
  <c r="MH25" i="8"/>
  <c r="MH29" i="8" s="1"/>
  <c r="MI25" i="8"/>
  <c r="MJ25" i="8"/>
  <c r="MK25" i="8"/>
  <c r="ML25" i="8"/>
  <c r="ML29" i="8" s="1"/>
  <c r="MM25" i="8"/>
  <c r="MN25" i="8"/>
  <c r="MO25" i="8"/>
  <c r="MP25" i="8"/>
  <c r="MP29" i="8" s="1"/>
  <c r="MQ25" i="8"/>
  <c r="MR25" i="8"/>
  <c r="MS25" i="8"/>
  <c r="MT25" i="8"/>
  <c r="MT29" i="8" s="1"/>
  <c r="MU25" i="8"/>
  <c r="MV25" i="8"/>
  <c r="MW25" i="8"/>
  <c r="MX25" i="8"/>
  <c r="MX29" i="8" s="1"/>
  <c r="MY25" i="8"/>
  <c r="MZ25" i="8"/>
  <c r="NA25" i="8"/>
  <c r="NB25" i="8"/>
  <c r="NB29" i="8" s="1"/>
  <c r="NC25" i="8"/>
  <c r="ND25" i="8"/>
  <c r="I24" i="8"/>
  <c r="I25" i="8"/>
  <c r="H25" i="8"/>
  <c r="H24" i="8"/>
  <c r="B124" i="8"/>
  <c r="ND115" i="8"/>
  <c r="NC115" i="8"/>
  <c r="NB115" i="8"/>
  <c r="NA115" i="8"/>
  <c r="MZ115" i="8"/>
  <c r="MY115" i="8"/>
  <c r="MX115" i="8"/>
  <c r="MW115" i="8"/>
  <c r="MV115" i="8"/>
  <c r="MU115" i="8"/>
  <c r="MT115" i="8"/>
  <c r="MS115" i="8"/>
  <c r="MR115" i="8"/>
  <c r="MQ115" i="8"/>
  <c r="MP115" i="8"/>
  <c r="MO115" i="8"/>
  <c r="MN115" i="8"/>
  <c r="MM115" i="8"/>
  <c r="ML115" i="8"/>
  <c r="MK115" i="8"/>
  <c r="MJ115" i="8"/>
  <c r="MI115" i="8"/>
  <c r="MH115" i="8"/>
  <c r="MG115" i="8"/>
  <c r="MF115" i="8"/>
  <c r="ME115" i="8"/>
  <c r="MD115" i="8"/>
  <c r="MC115" i="8"/>
  <c r="MB115" i="8"/>
  <c r="MA115" i="8"/>
  <c r="LZ115" i="8"/>
  <c r="LY115" i="8"/>
  <c r="LX115" i="8"/>
  <c r="LW115" i="8"/>
  <c r="LV115" i="8"/>
  <c r="LU115" i="8"/>
  <c r="LT115" i="8"/>
  <c r="LS115" i="8"/>
  <c r="LR115" i="8"/>
  <c r="LQ115" i="8"/>
  <c r="LP115" i="8"/>
  <c r="LO115" i="8"/>
  <c r="LN115" i="8"/>
  <c r="LM115" i="8"/>
  <c r="LL115" i="8"/>
  <c r="LK115" i="8"/>
  <c r="LJ115" i="8"/>
  <c r="LI115" i="8"/>
  <c r="LH115" i="8"/>
  <c r="LG115" i="8"/>
  <c r="LF115" i="8"/>
  <c r="LE115" i="8"/>
  <c r="LD115" i="8"/>
  <c r="LC115" i="8"/>
  <c r="LB115" i="8"/>
  <c r="LA115" i="8"/>
  <c r="KZ115" i="8"/>
  <c r="KY115" i="8"/>
  <c r="KX115" i="8"/>
  <c r="KW115" i="8"/>
  <c r="KV115" i="8"/>
  <c r="KU115" i="8"/>
  <c r="KT115" i="8"/>
  <c r="KS115" i="8"/>
  <c r="KR115" i="8"/>
  <c r="KQ115" i="8"/>
  <c r="KP115" i="8"/>
  <c r="KO115" i="8"/>
  <c r="KN115" i="8"/>
  <c r="KM115" i="8"/>
  <c r="KL115" i="8"/>
  <c r="KK115" i="8"/>
  <c r="KJ115" i="8"/>
  <c r="KI115" i="8"/>
  <c r="KH115" i="8"/>
  <c r="KG115" i="8"/>
  <c r="KF115" i="8"/>
  <c r="KE115" i="8"/>
  <c r="KD115" i="8"/>
  <c r="KC115" i="8"/>
  <c r="KB115" i="8"/>
  <c r="KA115" i="8"/>
  <c r="JZ115" i="8"/>
  <c r="JY115" i="8"/>
  <c r="JX115" i="8"/>
  <c r="JW115" i="8"/>
  <c r="JV115" i="8"/>
  <c r="JU115" i="8"/>
  <c r="JT115" i="8"/>
  <c r="JS115" i="8"/>
  <c r="JR115" i="8"/>
  <c r="JQ115" i="8"/>
  <c r="JP115" i="8"/>
  <c r="JO115" i="8"/>
  <c r="JN115" i="8"/>
  <c r="JM115" i="8"/>
  <c r="JL115" i="8"/>
  <c r="JK115" i="8"/>
  <c r="JJ115" i="8"/>
  <c r="JI115" i="8"/>
  <c r="JH115" i="8"/>
  <c r="JG115" i="8"/>
  <c r="JF115" i="8"/>
  <c r="JE115" i="8"/>
  <c r="JD115" i="8"/>
  <c r="JC115" i="8"/>
  <c r="JB115" i="8"/>
  <c r="JA115" i="8"/>
  <c r="IZ115" i="8"/>
  <c r="IY115" i="8"/>
  <c r="IX115" i="8"/>
  <c r="IW115" i="8"/>
  <c r="IV115" i="8"/>
  <c r="IU115" i="8"/>
  <c r="IT115" i="8"/>
  <c r="IS115" i="8"/>
  <c r="IR115" i="8"/>
  <c r="IQ115" i="8"/>
  <c r="IP115" i="8"/>
  <c r="IO115" i="8"/>
  <c r="IN115" i="8"/>
  <c r="IM115" i="8"/>
  <c r="IL115" i="8"/>
  <c r="IK115" i="8"/>
  <c r="IJ115" i="8"/>
  <c r="II115" i="8"/>
  <c r="IH115" i="8"/>
  <c r="IG115" i="8"/>
  <c r="IF115" i="8"/>
  <c r="IE115" i="8"/>
  <c r="ID115" i="8"/>
  <c r="IC115" i="8"/>
  <c r="IB115" i="8"/>
  <c r="IA115" i="8"/>
  <c r="HZ115" i="8"/>
  <c r="HY115" i="8"/>
  <c r="HX115" i="8"/>
  <c r="HW115" i="8"/>
  <c r="HV115" i="8"/>
  <c r="HU115" i="8"/>
  <c r="HT115" i="8"/>
  <c r="HS115" i="8"/>
  <c r="HR115" i="8"/>
  <c r="HQ115" i="8"/>
  <c r="HP115" i="8"/>
  <c r="HO115" i="8"/>
  <c r="HN115" i="8"/>
  <c r="HM115" i="8"/>
  <c r="HL115" i="8"/>
  <c r="HK115" i="8"/>
  <c r="HJ115" i="8"/>
  <c r="HI115" i="8"/>
  <c r="HH115" i="8"/>
  <c r="HG115" i="8"/>
  <c r="HF115" i="8"/>
  <c r="HE115" i="8"/>
  <c r="HD115" i="8"/>
  <c r="HC115" i="8"/>
  <c r="HB115" i="8"/>
  <c r="HA115" i="8"/>
  <c r="GZ115" i="8"/>
  <c r="GY115" i="8"/>
  <c r="GX115" i="8"/>
  <c r="GW115" i="8"/>
  <c r="GV115" i="8"/>
  <c r="GU115" i="8"/>
  <c r="GT115" i="8"/>
  <c r="GS115" i="8"/>
  <c r="GR115" i="8"/>
  <c r="GQ115" i="8"/>
  <c r="GP115" i="8"/>
  <c r="GO115" i="8"/>
  <c r="GN115" i="8"/>
  <c r="GM115" i="8"/>
  <c r="GL115" i="8"/>
  <c r="GK115" i="8"/>
  <c r="GJ115" i="8"/>
  <c r="GI115" i="8"/>
  <c r="GH115" i="8"/>
  <c r="GG115" i="8"/>
  <c r="GF115" i="8"/>
  <c r="GE115" i="8"/>
  <c r="GD115" i="8"/>
  <c r="GC115" i="8"/>
  <c r="GB115" i="8"/>
  <c r="GA115" i="8"/>
  <c r="FZ115" i="8"/>
  <c r="FY115" i="8"/>
  <c r="FX115" i="8"/>
  <c r="FW115" i="8"/>
  <c r="FV115" i="8"/>
  <c r="FU115" i="8"/>
  <c r="FT115" i="8"/>
  <c r="FS115" i="8"/>
  <c r="FR115" i="8"/>
  <c r="FQ115" i="8"/>
  <c r="FP115" i="8"/>
  <c r="FO115" i="8"/>
  <c r="FN115" i="8"/>
  <c r="FM115" i="8"/>
  <c r="FL115" i="8"/>
  <c r="FK115" i="8"/>
  <c r="FJ115" i="8"/>
  <c r="FI115" i="8"/>
  <c r="FH115" i="8"/>
  <c r="FG115" i="8"/>
  <c r="FF115" i="8"/>
  <c r="FE115" i="8"/>
  <c r="FD115" i="8"/>
  <c r="FC115" i="8"/>
  <c r="FB115" i="8"/>
  <c r="FA115" i="8"/>
  <c r="EZ115" i="8"/>
  <c r="EY115" i="8"/>
  <c r="EX115" i="8"/>
  <c r="EW115" i="8"/>
  <c r="EV115" i="8"/>
  <c r="EU115" i="8"/>
  <c r="ET115" i="8"/>
  <c r="ES115" i="8"/>
  <c r="ER115" i="8"/>
  <c r="EQ115" i="8"/>
  <c r="EP115" i="8"/>
  <c r="EO115" i="8"/>
  <c r="EN115" i="8"/>
  <c r="EM115" i="8"/>
  <c r="EL115" i="8"/>
  <c r="EK115" i="8"/>
  <c r="EJ115" i="8"/>
  <c r="EI115" i="8"/>
  <c r="EH115" i="8"/>
  <c r="EG115" i="8"/>
  <c r="EF115" i="8"/>
  <c r="EE115" i="8"/>
  <c r="ED115" i="8"/>
  <c r="EC115" i="8"/>
  <c r="EB115" i="8"/>
  <c r="EA115" i="8"/>
  <c r="DZ115" i="8"/>
  <c r="DY115" i="8"/>
  <c r="DX115" i="8"/>
  <c r="DW115" i="8"/>
  <c r="DV115" i="8"/>
  <c r="DU115" i="8"/>
  <c r="DT115" i="8"/>
  <c r="DS115" i="8"/>
  <c r="DR115" i="8"/>
  <c r="DQ115" i="8"/>
  <c r="DP115" i="8"/>
  <c r="DO115" i="8"/>
  <c r="DN115" i="8"/>
  <c r="DM115" i="8"/>
  <c r="DL115" i="8"/>
  <c r="DK115" i="8"/>
  <c r="DJ115" i="8"/>
  <c r="DI115" i="8"/>
  <c r="DH115" i="8"/>
  <c r="DG115" i="8"/>
  <c r="DF115" i="8"/>
  <c r="DE115" i="8"/>
  <c r="DD115" i="8"/>
  <c r="DC115" i="8"/>
  <c r="DB115" i="8"/>
  <c r="DA115" i="8"/>
  <c r="CZ115" i="8"/>
  <c r="CY115" i="8"/>
  <c r="CX115" i="8"/>
  <c r="CW115" i="8"/>
  <c r="CV115" i="8"/>
  <c r="CU115" i="8"/>
  <c r="CT115" i="8"/>
  <c r="CS115" i="8"/>
  <c r="CR115" i="8"/>
  <c r="CQ115" i="8"/>
  <c r="CP115" i="8"/>
  <c r="CO115" i="8"/>
  <c r="CN115" i="8"/>
  <c r="CM115" i="8"/>
  <c r="CL115" i="8"/>
  <c r="CK115" i="8"/>
  <c r="CJ115" i="8"/>
  <c r="CI115" i="8"/>
  <c r="CH115" i="8"/>
  <c r="CG115" i="8"/>
  <c r="CF115" i="8"/>
  <c r="CE115" i="8"/>
  <c r="CD115" i="8"/>
  <c r="CC115" i="8"/>
  <c r="CB115" i="8"/>
  <c r="CA115" i="8"/>
  <c r="BZ115" i="8"/>
  <c r="BY115" i="8"/>
  <c r="BX115" i="8"/>
  <c r="BW115" i="8"/>
  <c r="BV115" i="8"/>
  <c r="BU115" i="8"/>
  <c r="BT115" i="8"/>
  <c r="BS115" i="8"/>
  <c r="BR115" i="8"/>
  <c r="BQ115" i="8"/>
  <c r="BP115" i="8"/>
  <c r="BO115" i="8"/>
  <c r="BN115" i="8"/>
  <c r="BM115" i="8"/>
  <c r="BL115" i="8"/>
  <c r="BK115" i="8"/>
  <c r="BJ115" i="8"/>
  <c r="BI115" i="8"/>
  <c r="BH115" i="8"/>
  <c r="BG115" i="8"/>
  <c r="BF115" i="8"/>
  <c r="BE115" i="8"/>
  <c r="BD115" i="8"/>
  <c r="BC115" i="8"/>
  <c r="BB115" i="8"/>
  <c r="BA115" i="8"/>
  <c r="AZ115" i="8"/>
  <c r="AY115" i="8"/>
  <c r="AX115" i="8"/>
  <c r="AW115" i="8"/>
  <c r="AV115" i="8"/>
  <c r="AU115" i="8"/>
  <c r="AT115" i="8"/>
  <c r="AS115" i="8"/>
  <c r="AR115" i="8"/>
  <c r="AQ115" i="8"/>
  <c r="AP115" i="8"/>
  <c r="AO115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B101" i="8"/>
  <c r="LO100" i="8"/>
  <c r="H100" i="8"/>
  <c r="NC98" i="8"/>
  <c r="MU98" i="8"/>
  <c r="MP98" i="8"/>
  <c r="MM98" i="8"/>
  <c r="ME98" i="8"/>
  <c r="LZ98" i="8"/>
  <c r="LW98" i="8"/>
  <c r="LO98" i="8"/>
  <c r="LJ98" i="8"/>
  <c r="LG98" i="8"/>
  <c r="KY98" i="8"/>
  <c r="KT98" i="8"/>
  <c r="KQ98" i="8"/>
  <c r="KI98" i="8"/>
  <c r="KD98" i="8"/>
  <c r="KA98" i="8"/>
  <c r="JS98" i="8"/>
  <c r="JN98" i="8"/>
  <c r="JK98" i="8"/>
  <c r="JC98" i="8"/>
  <c r="IX98" i="8"/>
  <c r="IU98" i="8"/>
  <c r="IM98" i="8"/>
  <c r="IH98" i="8"/>
  <c r="IE98" i="8"/>
  <c r="HJ98" i="8"/>
  <c r="HB98" i="8"/>
  <c r="GD98" i="8"/>
  <c r="FV98" i="8"/>
  <c r="EX98" i="8"/>
  <c r="EP98" i="8"/>
  <c r="EB98" i="8"/>
  <c r="DV98" i="8"/>
  <c r="DR98" i="8"/>
  <c r="CV98" i="8"/>
  <c r="CP98" i="8"/>
  <c r="CD98" i="8"/>
  <c r="BZ98" i="8"/>
  <c r="BN98" i="8"/>
  <c r="BJ98" i="8"/>
  <c r="MQ98" i="8"/>
  <c r="MI98" i="8"/>
  <c r="MA98" i="8"/>
  <c r="LS100" i="8"/>
  <c r="LK98" i="8"/>
  <c r="KU98" i="8"/>
  <c r="KM100" i="8"/>
  <c r="JW98" i="8"/>
  <c r="JO98" i="8"/>
  <c r="IY98" i="8"/>
  <c r="IQ98" i="8"/>
  <c r="HW98" i="8"/>
  <c r="HO100" i="8"/>
  <c r="HK98" i="8"/>
  <c r="FS100" i="8"/>
  <c r="FK100" i="8"/>
  <c r="EY98" i="8"/>
  <c r="EM100" i="8"/>
  <c r="EE98" i="8"/>
  <c r="EB100" i="8"/>
  <c r="DS98" i="8"/>
  <c r="DP100" i="8"/>
  <c r="DL100" i="8"/>
  <c r="CZ100" i="8"/>
  <c r="CY98" i="8"/>
  <c r="CQ100" i="8"/>
  <c r="CM98" i="8"/>
  <c r="BW100" i="8"/>
  <c r="BK100" i="8"/>
  <c r="IQ100" i="8"/>
  <c r="ND92" i="8"/>
  <c r="NC92" i="8"/>
  <c r="NB92" i="8"/>
  <c r="NA92" i="8"/>
  <c r="MZ92" i="8"/>
  <c r="MY92" i="8"/>
  <c r="MX92" i="8"/>
  <c r="MW92" i="8"/>
  <c r="MV92" i="8"/>
  <c r="MU92" i="8"/>
  <c r="MT92" i="8"/>
  <c r="MS92" i="8"/>
  <c r="MR92" i="8"/>
  <c r="MQ92" i="8"/>
  <c r="MP92" i="8"/>
  <c r="MO92" i="8"/>
  <c r="MN92" i="8"/>
  <c r="MM92" i="8"/>
  <c r="ML92" i="8"/>
  <c r="MK92" i="8"/>
  <c r="MJ92" i="8"/>
  <c r="MI92" i="8"/>
  <c r="MH92" i="8"/>
  <c r="MG92" i="8"/>
  <c r="MF92" i="8"/>
  <c r="ME92" i="8"/>
  <c r="MD92" i="8"/>
  <c r="MC92" i="8"/>
  <c r="MB92" i="8"/>
  <c r="MA92" i="8"/>
  <c r="LZ92" i="8"/>
  <c r="LY92" i="8"/>
  <c r="LX92" i="8"/>
  <c r="LW92" i="8"/>
  <c r="LV92" i="8"/>
  <c r="LU92" i="8"/>
  <c r="LT92" i="8"/>
  <c r="LS92" i="8"/>
  <c r="LR92" i="8"/>
  <c r="LQ92" i="8"/>
  <c r="LP92" i="8"/>
  <c r="LO92" i="8"/>
  <c r="LN92" i="8"/>
  <c r="LM92" i="8"/>
  <c r="LL92" i="8"/>
  <c r="LK92" i="8"/>
  <c r="LJ92" i="8"/>
  <c r="LI92" i="8"/>
  <c r="LH92" i="8"/>
  <c r="LG92" i="8"/>
  <c r="LF92" i="8"/>
  <c r="LE92" i="8"/>
  <c r="LD92" i="8"/>
  <c r="LC92" i="8"/>
  <c r="LB92" i="8"/>
  <c r="LA92" i="8"/>
  <c r="KZ92" i="8"/>
  <c r="KY92" i="8"/>
  <c r="KX92" i="8"/>
  <c r="KW92" i="8"/>
  <c r="KV92" i="8"/>
  <c r="KU92" i="8"/>
  <c r="KT92" i="8"/>
  <c r="KS92" i="8"/>
  <c r="KR92" i="8"/>
  <c r="KQ92" i="8"/>
  <c r="KP92" i="8"/>
  <c r="KO92" i="8"/>
  <c r="KN92" i="8"/>
  <c r="KM92" i="8"/>
  <c r="KL92" i="8"/>
  <c r="KK92" i="8"/>
  <c r="KJ92" i="8"/>
  <c r="KI92" i="8"/>
  <c r="KH92" i="8"/>
  <c r="KG92" i="8"/>
  <c r="KF92" i="8"/>
  <c r="KE92" i="8"/>
  <c r="KD92" i="8"/>
  <c r="KC92" i="8"/>
  <c r="KB92" i="8"/>
  <c r="KA92" i="8"/>
  <c r="JZ92" i="8"/>
  <c r="JY92" i="8"/>
  <c r="JX92" i="8"/>
  <c r="JW92" i="8"/>
  <c r="JV92" i="8"/>
  <c r="JU92" i="8"/>
  <c r="JT92" i="8"/>
  <c r="JS92" i="8"/>
  <c r="JR92" i="8"/>
  <c r="JQ92" i="8"/>
  <c r="JP92" i="8"/>
  <c r="JO92" i="8"/>
  <c r="JN92" i="8"/>
  <c r="JM92" i="8"/>
  <c r="JL92" i="8"/>
  <c r="JK92" i="8"/>
  <c r="JJ92" i="8"/>
  <c r="JI92" i="8"/>
  <c r="JH92" i="8"/>
  <c r="JG92" i="8"/>
  <c r="JF92" i="8"/>
  <c r="JE92" i="8"/>
  <c r="JD92" i="8"/>
  <c r="JC92" i="8"/>
  <c r="JB92" i="8"/>
  <c r="JA92" i="8"/>
  <c r="IZ92" i="8"/>
  <c r="IY92" i="8"/>
  <c r="IX92" i="8"/>
  <c r="IW92" i="8"/>
  <c r="IV92" i="8"/>
  <c r="IU92" i="8"/>
  <c r="IT92" i="8"/>
  <c r="IS92" i="8"/>
  <c r="IR92" i="8"/>
  <c r="IQ92" i="8"/>
  <c r="IP92" i="8"/>
  <c r="IO92" i="8"/>
  <c r="IN92" i="8"/>
  <c r="IM92" i="8"/>
  <c r="IL92" i="8"/>
  <c r="IK92" i="8"/>
  <c r="IJ92" i="8"/>
  <c r="II92" i="8"/>
  <c r="IH92" i="8"/>
  <c r="IG92" i="8"/>
  <c r="IF92" i="8"/>
  <c r="IE92" i="8"/>
  <c r="ID92" i="8"/>
  <c r="IC92" i="8"/>
  <c r="IB92" i="8"/>
  <c r="IA92" i="8"/>
  <c r="HZ92" i="8"/>
  <c r="HY92" i="8"/>
  <c r="HX92" i="8"/>
  <c r="HW92" i="8"/>
  <c r="HV92" i="8"/>
  <c r="HU92" i="8"/>
  <c r="HT92" i="8"/>
  <c r="HS92" i="8"/>
  <c r="HR92" i="8"/>
  <c r="HQ92" i="8"/>
  <c r="HP92" i="8"/>
  <c r="HO92" i="8"/>
  <c r="HN92" i="8"/>
  <c r="HM92" i="8"/>
  <c r="HL92" i="8"/>
  <c r="HK92" i="8"/>
  <c r="HJ92" i="8"/>
  <c r="HI92" i="8"/>
  <c r="HH92" i="8"/>
  <c r="HG92" i="8"/>
  <c r="HF92" i="8"/>
  <c r="HE92" i="8"/>
  <c r="HD92" i="8"/>
  <c r="HC92" i="8"/>
  <c r="HB92" i="8"/>
  <c r="HA92" i="8"/>
  <c r="GZ92" i="8"/>
  <c r="GY92" i="8"/>
  <c r="GX92" i="8"/>
  <c r="GW92" i="8"/>
  <c r="GV92" i="8"/>
  <c r="GU92" i="8"/>
  <c r="GT92" i="8"/>
  <c r="GS92" i="8"/>
  <c r="GR92" i="8"/>
  <c r="GQ92" i="8"/>
  <c r="GP92" i="8"/>
  <c r="GO92" i="8"/>
  <c r="GN92" i="8"/>
  <c r="GM92" i="8"/>
  <c r="GL92" i="8"/>
  <c r="GK92" i="8"/>
  <c r="GJ92" i="8"/>
  <c r="GI92" i="8"/>
  <c r="GH92" i="8"/>
  <c r="GG92" i="8"/>
  <c r="GF92" i="8"/>
  <c r="GE92" i="8"/>
  <c r="GD92" i="8"/>
  <c r="GC92" i="8"/>
  <c r="GB92" i="8"/>
  <c r="GA92" i="8"/>
  <c r="FZ92" i="8"/>
  <c r="FY92" i="8"/>
  <c r="FX92" i="8"/>
  <c r="FW92" i="8"/>
  <c r="FV92" i="8"/>
  <c r="FU92" i="8"/>
  <c r="FT92" i="8"/>
  <c r="FS92" i="8"/>
  <c r="FR92" i="8"/>
  <c r="FQ92" i="8"/>
  <c r="FP92" i="8"/>
  <c r="FO92" i="8"/>
  <c r="FN92" i="8"/>
  <c r="FM92" i="8"/>
  <c r="FL92" i="8"/>
  <c r="FK92" i="8"/>
  <c r="FJ92" i="8"/>
  <c r="FI92" i="8"/>
  <c r="FH92" i="8"/>
  <c r="FG92" i="8"/>
  <c r="FF92" i="8"/>
  <c r="FE92" i="8"/>
  <c r="FD92" i="8"/>
  <c r="FC92" i="8"/>
  <c r="FB92" i="8"/>
  <c r="FA92" i="8"/>
  <c r="EZ92" i="8"/>
  <c r="EY92" i="8"/>
  <c r="EX92" i="8"/>
  <c r="EW92" i="8"/>
  <c r="EV92" i="8"/>
  <c r="EU92" i="8"/>
  <c r="ET92" i="8"/>
  <c r="ES92" i="8"/>
  <c r="ER92" i="8"/>
  <c r="EQ92" i="8"/>
  <c r="EP92" i="8"/>
  <c r="EO92" i="8"/>
  <c r="EN92" i="8"/>
  <c r="EM92" i="8"/>
  <c r="EL92" i="8"/>
  <c r="EK92" i="8"/>
  <c r="EJ92" i="8"/>
  <c r="EI92" i="8"/>
  <c r="EH92" i="8"/>
  <c r="EG92" i="8"/>
  <c r="EF92" i="8"/>
  <c r="EE92" i="8"/>
  <c r="ED92" i="8"/>
  <c r="EC92" i="8"/>
  <c r="EB92" i="8"/>
  <c r="EA92" i="8"/>
  <c r="DZ92" i="8"/>
  <c r="DY92" i="8"/>
  <c r="DX92" i="8"/>
  <c r="DW92" i="8"/>
  <c r="DV92" i="8"/>
  <c r="DU92" i="8"/>
  <c r="DT92" i="8"/>
  <c r="DS92" i="8"/>
  <c r="DR92" i="8"/>
  <c r="DQ92" i="8"/>
  <c r="DP92" i="8"/>
  <c r="DO92" i="8"/>
  <c r="DN92" i="8"/>
  <c r="DM92" i="8"/>
  <c r="DL92" i="8"/>
  <c r="DK92" i="8"/>
  <c r="DJ92" i="8"/>
  <c r="DI92" i="8"/>
  <c r="DH92" i="8"/>
  <c r="DG92" i="8"/>
  <c r="DF92" i="8"/>
  <c r="DE92" i="8"/>
  <c r="DD92" i="8"/>
  <c r="DC92" i="8"/>
  <c r="DB92" i="8"/>
  <c r="DA92" i="8"/>
  <c r="CZ92" i="8"/>
  <c r="CY92" i="8"/>
  <c r="CX92" i="8"/>
  <c r="CW92" i="8"/>
  <c r="CV92" i="8"/>
  <c r="CU92" i="8"/>
  <c r="CT92" i="8"/>
  <c r="CS92" i="8"/>
  <c r="CR92" i="8"/>
  <c r="CQ92" i="8"/>
  <c r="CP92" i="8"/>
  <c r="CO92" i="8"/>
  <c r="CN92" i="8"/>
  <c r="CM92" i="8"/>
  <c r="CL92" i="8"/>
  <c r="CK92" i="8"/>
  <c r="CJ92" i="8"/>
  <c r="CI92" i="8"/>
  <c r="CH92" i="8"/>
  <c r="CG92" i="8"/>
  <c r="CF92" i="8"/>
  <c r="CE92" i="8"/>
  <c r="CD92" i="8"/>
  <c r="CC92" i="8"/>
  <c r="CB92" i="8"/>
  <c r="CA92" i="8"/>
  <c r="BZ92" i="8"/>
  <c r="BY92" i="8"/>
  <c r="BX92" i="8"/>
  <c r="BW92" i="8"/>
  <c r="BV92" i="8"/>
  <c r="BU92" i="8"/>
  <c r="BT92" i="8"/>
  <c r="BS92" i="8"/>
  <c r="BR92" i="8"/>
  <c r="BQ92" i="8"/>
  <c r="BP92" i="8"/>
  <c r="BO92" i="8"/>
  <c r="BN92" i="8"/>
  <c r="BM92" i="8"/>
  <c r="BL92" i="8"/>
  <c r="BK92" i="8"/>
  <c r="BJ92" i="8"/>
  <c r="BI92" i="8"/>
  <c r="BH92" i="8"/>
  <c r="BG92" i="8"/>
  <c r="BF92" i="8"/>
  <c r="BE92" i="8"/>
  <c r="BD92" i="8"/>
  <c r="BC92" i="8"/>
  <c r="BB92" i="8"/>
  <c r="BA92" i="8"/>
  <c r="AZ92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D92" i="8" s="1"/>
  <c r="B78" i="8"/>
  <c r="H75" i="8"/>
  <c r="ND69" i="8"/>
  <c r="NC69" i="8"/>
  <c r="NB69" i="8"/>
  <c r="NA69" i="8"/>
  <c r="MZ69" i="8"/>
  <c r="MY69" i="8"/>
  <c r="MX69" i="8"/>
  <c r="MW69" i="8"/>
  <c r="MV69" i="8"/>
  <c r="MU69" i="8"/>
  <c r="MT69" i="8"/>
  <c r="MS69" i="8"/>
  <c r="MR69" i="8"/>
  <c r="MQ69" i="8"/>
  <c r="MP69" i="8"/>
  <c r="MO69" i="8"/>
  <c r="MN69" i="8"/>
  <c r="MM69" i="8"/>
  <c r="ML69" i="8"/>
  <c r="MK69" i="8"/>
  <c r="MJ69" i="8"/>
  <c r="MI69" i="8"/>
  <c r="MH69" i="8"/>
  <c r="MG69" i="8"/>
  <c r="MF69" i="8"/>
  <c r="ME69" i="8"/>
  <c r="MD69" i="8"/>
  <c r="MC69" i="8"/>
  <c r="MB69" i="8"/>
  <c r="MA69" i="8"/>
  <c r="LZ69" i="8"/>
  <c r="LY69" i="8"/>
  <c r="LX69" i="8"/>
  <c r="LW69" i="8"/>
  <c r="LV69" i="8"/>
  <c r="LU69" i="8"/>
  <c r="LT69" i="8"/>
  <c r="LS69" i="8"/>
  <c r="LR69" i="8"/>
  <c r="LQ69" i="8"/>
  <c r="LP69" i="8"/>
  <c r="LO69" i="8"/>
  <c r="LN69" i="8"/>
  <c r="LM69" i="8"/>
  <c r="LL69" i="8"/>
  <c r="LK69" i="8"/>
  <c r="LJ69" i="8"/>
  <c r="LI69" i="8"/>
  <c r="LH69" i="8"/>
  <c r="LG69" i="8"/>
  <c r="LF69" i="8"/>
  <c r="LE69" i="8"/>
  <c r="LD69" i="8"/>
  <c r="LC69" i="8"/>
  <c r="LB69" i="8"/>
  <c r="LA69" i="8"/>
  <c r="KZ69" i="8"/>
  <c r="KY69" i="8"/>
  <c r="KX69" i="8"/>
  <c r="KW69" i="8"/>
  <c r="KV69" i="8"/>
  <c r="KU69" i="8"/>
  <c r="KT69" i="8"/>
  <c r="KS69" i="8"/>
  <c r="KR69" i="8"/>
  <c r="KQ69" i="8"/>
  <c r="KP69" i="8"/>
  <c r="KO69" i="8"/>
  <c r="KN69" i="8"/>
  <c r="KM69" i="8"/>
  <c r="KL69" i="8"/>
  <c r="KK69" i="8"/>
  <c r="KJ69" i="8"/>
  <c r="KI69" i="8"/>
  <c r="KH69" i="8"/>
  <c r="KG69" i="8"/>
  <c r="KF69" i="8"/>
  <c r="KE69" i="8"/>
  <c r="KD69" i="8"/>
  <c r="KC69" i="8"/>
  <c r="KB69" i="8"/>
  <c r="KA69" i="8"/>
  <c r="JZ69" i="8"/>
  <c r="JY69" i="8"/>
  <c r="JX69" i="8"/>
  <c r="JW69" i="8"/>
  <c r="JV69" i="8"/>
  <c r="JU69" i="8"/>
  <c r="JT69" i="8"/>
  <c r="JS69" i="8"/>
  <c r="JR69" i="8"/>
  <c r="JQ69" i="8"/>
  <c r="JP69" i="8"/>
  <c r="JO69" i="8"/>
  <c r="JN69" i="8"/>
  <c r="JM69" i="8"/>
  <c r="JL69" i="8"/>
  <c r="JK69" i="8"/>
  <c r="JJ69" i="8"/>
  <c r="JI69" i="8"/>
  <c r="JH69" i="8"/>
  <c r="JG69" i="8"/>
  <c r="JF69" i="8"/>
  <c r="JE69" i="8"/>
  <c r="JD69" i="8"/>
  <c r="JC69" i="8"/>
  <c r="JB69" i="8"/>
  <c r="JA69" i="8"/>
  <c r="IZ69" i="8"/>
  <c r="IY69" i="8"/>
  <c r="IX69" i="8"/>
  <c r="IW69" i="8"/>
  <c r="IV69" i="8"/>
  <c r="IU69" i="8"/>
  <c r="IT69" i="8"/>
  <c r="IS69" i="8"/>
  <c r="IR69" i="8"/>
  <c r="IQ69" i="8"/>
  <c r="IP69" i="8"/>
  <c r="IO69" i="8"/>
  <c r="IN69" i="8"/>
  <c r="IM69" i="8"/>
  <c r="IL69" i="8"/>
  <c r="IK69" i="8"/>
  <c r="IJ69" i="8"/>
  <c r="II69" i="8"/>
  <c r="IH69" i="8"/>
  <c r="IG69" i="8"/>
  <c r="IF69" i="8"/>
  <c r="IE69" i="8"/>
  <c r="ID69" i="8"/>
  <c r="IC69" i="8"/>
  <c r="IB69" i="8"/>
  <c r="IA69" i="8"/>
  <c r="HZ69" i="8"/>
  <c r="HY69" i="8"/>
  <c r="HX69" i="8"/>
  <c r="HW69" i="8"/>
  <c r="HV69" i="8"/>
  <c r="HU69" i="8"/>
  <c r="HT69" i="8"/>
  <c r="HS69" i="8"/>
  <c r="HR69" i="8"/>
  <c r="HQ69" i="8"/>
  <c r="HP69" i="8"/>
  <c r="HO69" i="8"/>
  <c r="HN69" i="8"/>
  <c r="HM69" i="8"/>
  <c r="HL69" i="8"/>
  <c r="HK69" i="8"/>
  <c r="HJ69" i="8"/>
  <c r="HI69" i="8"/>
  <c r="HH69" i="8"/>
  <c r="HG69" i="8"/>
  <c r="HF69" i="8"/>
  <c r="HE69" i="8"/>
  <c r="HD69" i="8"/>
  <c r="HC69" i="8"/>
  <c r="HB69" i="8"/>
  <c r="HA69" i="8"/>
  <c r="GZ69" i="8"/>
  <c r="GY69" i="8"/>
  <c r="GX69" i="8"/>
  <c r="GW69" i="8"/>
  <c r="GV69" i="8"/>
  <c r="GU69" i="8"/>
  <c r="GT69" i="8"/>
  <c r="GS69" i="8"/>
  <c r="GR69" i="8"/>
  <c r="GQ69" i="8"/>
  <c r="GP69" i="8"/>
  <c r="GO69" i="8"/>
  <c r="GN69" i="8"/>
  <c r="GM69" i="8"/>
  <c r="GL69" i="8"/>
  <c r="GK69" i="8"/>
  <c r="GJ69" i="8"/>
  <c r="GI69" i="8"/>
  <c r="GH69" i="8"/>
  <c r="GG69" i="8"/>
  <c r="GF69" i="8"/>
  <c r="GE69" i="8"/>
  <c r="GD69" i="8"/>
  <c r="GC69" i="8"/>
  <c r="GB69" i="8"/>
  <c r="GA69" i="8"/>
  <c r="FZ69" i="8"/>
  <c r="FY69" i="8"/>
  <c r="FX69" i="8"/>
  <c r="FW69" i="8"/>
  <c r="FV69" i="8"/>
  <c r="FU69" i="8"/>
  <c r="FT69" i="8"/>
  <c r="FS69" i="8"/>
  <c r="FR69" i="8"/>
  <c r="FQ69" i="8"/>
  <c r="FP69" i="8"/>
  <c r="FO69" i="8"/>
  <c r="FN69" i="8"/>
  <c r="FM69" i="8"/>
  <c r="FL69" i="8"/>
  <c r="FK69" i="8"/>
  <c r="FJ69" i="8"/>
  <c r="FI69" i="8"/>
  <c r="FH69" i="8"/>
  <c r="FG69" i="8"/>
  <c r="FF69" i="8"/>
  <c r="FE69" i="8"/>
  <c r="FD69" i="8"/>
  <c r="FC69" i="8"/>
  <c r="FB69" i="8"/>
  <c r="FA69" i="8"/>
  <c r="EZ69" i="8"/>
  <c r="EY69" i="8"/>
  <c r="EX69" i="8"/>
  <c r="EW69" i="8"/>
  <c r="EV69" i="8"/>
  <c r="EU69" i="8"/>
  <c r="ET69" i="8"/>
  <c r="ES69" i="8"/>
  <c r="ER69" i="8"/>
  <c r="EQ69" i="8"/>
  <c r="EP69" i="8"/>
  <c r="EO69" i="8"/>
  <c r="EN69" i="8"/>
  <c r="EM69" i="8"/>
  <c r="EL69" i="8"/>
  <c r="EK69" i="8"/>
  <c r="EJ69" i="8"/>
  <c r="EI69" i="8"/>
  <c r="EH69" i="8"/>
  <c r="EG69" i="8"/>
  <c r="EF69" i="8"/>
  <c r="EE69" i="8"/>
  <c r="ED69" i="8"/>
  <c r="EC69" i="8"/>
  <c r="EB69" i="8"/>
  <c r="EA69" i="8"/>
  <c r="DZ69" i="8"/>
  <c r="DY69" i="8"/>
  <c r="DX69" i="8"/>
  <c r="DW69" i="8"/>
  <c r="DV69" i="8"/>
  <c r="DU69" i="8"/>
  <c r="DT69" i="8"/>
  <c r="DS69" i="8"/>
  <c r="DR69" i="8"/>
  <c r="DQ69" i="8"/>
  <c r="DP69" i="8"/>
  <c r="DO69" i="8"/>
  <c r="DN69" i="8"/>
  <c r="DM69" i="8"/>
  <c r="DL69" i="8"/>
  <c r="DK69" i="8"/>
  <c r="DJ69" i="8"/>
  <c r="DI69" i="8"/>
  <c r="DH69" i="8"/>
  <c r="DG69" i="8"/>
  <c r="DF69" i="8"/>
  <c r="DE69" i="8"/>
  <c r="DD69" i="8"/>
  <c r="DC69" i="8"/>
  <c r="DB69" i="8"/>
  <c r="DA69" i="8"/>
  <c r="CZ69" i="8"/>
  <c r="CY69" i="8"/>
  <c r="CX69" i="8"/>
  <c r="CW69" i="8"/>
  <c r="CV69" i="8"/>
  <c r="CU69" i="8"/>
  <c r="CT69" i="8"/>
  <c r="CS69" i="8"/>
  <c r="CR69" i="8"/>
  <c r="CQ69" i="8"/>
  <c r="CP69" i="8"/>
  <c r="CO69" i="8"/>
  <c r="CN69" i="8"/>
  <c r="CM69" i="8"/>
  <c r="CL69" i="8"/>
  <c r="CK69" i="8"/>
  <c r="CJ69" i="8"/>
  <c r="CI69" i="8"/>
  <c r="CH69" i="8"/>
  <c r="CG69" i="8"/>
  <c r="CF69" i="8"/>
  <c r="CE69" i="8"/>
  <c r="CD69" i="8"/>
  <c r="CC69" i="8"/>
  <c r="CB69" i="8"/>
  <c r="CA69" i="8"/>
  <c r="BZ69" i="8"/>
  <c r="BY69" i="8"/>
  <c r="BX69" i="8"/>
  <c r="BW69" i="8"/>
  <c r="BV69" i="8"/>
  <c r="BU69" i="8"/>
  <c r="BT69" i="8"/>
  <c r="BS69" i="8"/>
  <c r="BR69" i="8"/>
  <c r="BQ69" i="8"/>
  <c r="BP69" i="8"/>
  <c r="BO69" i="8"/>
  <c r="BN69" i="8"/>
  <c r="BM69" i="8"/>
  <c r="BL69" i="8"/>
  <c r="BK69" i="8"/>
  <c r="BJ69" i="8"/>
  <c r="BI69" i="8"/>
  <c r="BH69" i="8"/>
  <c r="BG69" i="8"/>
  <c r="BF69" i="8"/>
  <c r="BE69" i="8"/>
  <c r="BD69" i="8"/>
  <c r="BC69" i="8"/>
  <c r="BB69" i="8"/>
  <c r="BA69" i="8"/>
  <c r="AZ69" i="8"/>
  <c r="AY69" i="8"/>
  <c r="AX69" i="8"/>
  <c r="AW69" i="8"/>
  <c r="AV69" i="8"/>
  <c r="AU69" i="8"/>
  <c r="AT69" i="8"/>
  <c r="AS69" i="8"/>
  <c r="AR69" i="8"/>
  <c r="AQ69" i="8"/>
  <c r="AP69" i="8"/>
  <c r="AO69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B55" i="8"/>
  <c r="ND46" i="8"/>
  <c r="NC46" i="8"/>
  <c r="NB46" i="8"/>
  <c r="NA46" i="8"/>
  <c r="MZ46" i="8"/>
  <c r="MY46" i="8"/>
  <c r="MX46" i="8"/>
  <c r="MW46" i="8"/>
  <c r="MV46" i="8"/>
  <c r="MU46" i="8"/>
  <c r="MT46" i="8"/>
  <c r="MS46" i="8"/>
  <c r="MR46" i="8"/>
  <c r="MQ46" i="8"/>
  <c r="MP46" i="8"/>
  <c r="MO46" i="8"/>
  <c r="MN46" i="8"/>
  <c r="MM46" i="8"/>
  <c r="ML46" i="8"/>
  <c r="MK46" i="8"/>
  <c r="MJ46" i="8"/>
  <c r="MI46" i="8"/>
  <c r="MH46" i="8"/>
  <c r="MG46" i="8"/>
  <c r="MF46" i="8"/>
  <c r="ME46" i="8"/>
  <c r="MD46" i="8"/>
  <c r="MC46" i="8"/>
  <c r="MB46" i="8"/>
  <c r="MA46" i="8"/>
  <c r="LZ46" i="8"/>
  <c r="LY46" i="8"/>
  <c r="LX46" i="8"/>
  <c r="LW46" i="8"/>
  <c r="LV46" i="8"/>
  <c r="LU46" i="8"/>
  <c r="LT46" i="8"/>
  <c r="LS46" i="8"/>
  <c r="LR46" i="8"/>
  <c r="LQ46" i="8"/>
  <c r="LP46" i="8"/>
  <c r="LO46" i="8"/>
  <c r="LN46" i="8"/>
  <c r="LM46" i="8"/>
  <c r="LL46" i="8"/>
  <c r="LK46" i="8"/>
  <c r="LJ46" i="8"/>
  <c r="LI46" i="8"/>
  <c r="LH46" i="8"/>
  <c r="LG46" i="8"/>
  <c r="LF46" i="8"/>
  <c r="LE46" i="8"/>
  <c r="LD46" i="8"/>
  <c r="LC46" i="8"/>
  <c r="LB46" i="8"/>
  <c r="LA46" i="8"/>
  <c r="KZ46" i="8"/>
  <c r="KY46" i="8"/>
  <c r="KX46" i="8"/>
  <c r="KW46" i="8"/>
  <c r="KV46" i="8"/>
  <c r="KU46" i="8"/>
  <c r="KT46" i="8"/>
  <c r="KS46" i="8"/>
  <c r="KR46" i="8"/>
  <c r="KQ46" i="8"/>
  <c r="KP46" i="8"/>
  <c r="KO46" i="8"/>
  <c r="KN46" i="8"/>
  <c r="KM46" i="8"/>
  <c r="KL46" i="8"/>
  <c r="KK46" i="8"/>
  <c r="KJ46" i="8"/>
  <c r="KI46" i="8"/>
  <c r="KH46" i="8"/>
  <c r="KG46" i="8"/>
  <c r="KF46" i="8"/>
  <c r="KE46" i="8"/>
  <c r="KD46" i="8"/>
  <c r="KC46" i="8"/>
  <c r="KB46" i="8"/>
  <c r="KA46" i="8"/>
  <c r="JZ46" i="8"/>
  <c r="JY46" i="8"/>
  <c r="JX46" i="8"/>
  <c r="JW46" i="8"/>
  <c r="JV46" i="8"/>
  <c r="JU46" i="8"/>
  <c r="JT46" i="8"/>
  <c r="JS46" i="8"/>
  <c r="JR46" i="8"/>
  <c r="JQ46" i="8"/>
  <c r="JP46" i="8"/>
  <c r="JO46" i="8"/>
  <c r="JN46" i="8"/>
  <c r="JM46" i="8"/>
  <c r="JL46" i="8"/>
  <c r="JK46" i="8"/>
  <c r="JJ46" i="8"/>
  <c r="JI46" i="8"/>
  <c r="JH46" i="8"/>
  <c r="JG46" i="8"/>
  <c r="JF46" i="8"/>
  <c r="JE46" i="8"/>
  <c r="JD46" i="8"/>
  <c r="JC46" i="8"/>
  <c r="JB46" i="8"/>
  <c r="JA46" i="8"/>
  <c r="IZ46" i="8"/>
  <c r="IY46" i="8"/>
  <c r="IX46" i="8"/>
  <c r="IW46" i="8"/>
  <c r="IV46" i="8"/>
  <c r="IU46" i="8"/>
  <c r="IT46" i="8"/>
  <c r="IS46" i="8"/>
  <c r="IR46" i="8"/>
  <c r="IQ46" i="8"/>
  <c r="IP46" i="8"/>
  <c r="IO46" i="8"/>
  <c r="IN46" i="8"/>
  <c r="IM46" i="8"/>
  <c r="IL46" i="8"/>
  <c r="IK46" i="8"/>
  <c r="IJ46" i="8"/>
  <c r="II46" i="8"/>
  <c r="IH46" i="8"/>
  <c r="IG46" i="8"/>
  <c r="IF46" i="8"/>
  <c r="IE46" i="8"/>
  <c r="ID46" i="8"/>
  <c r="IC46" i="8"/>
  <c r="IB46" i="8"/>
  <c r="IA46" i="8"/>
  <c r="HZ46" i="8"/>
  <c r="HY46" i="8"/>
  <c r="HX46" i="8"/>
  <c r="HW46" i="8"/>
  <c r="HV46" i="8"/>
  <c r="HU46" i="8"/>
  <c r="HT46" i="8"/>
  <c r="HS46" i="8"/>
  <c r="HR46" i="8"/>
  <c r="HQ46" i="8"/>
  <c r="HP46" i="8"/>
  <c r="HO46" i="8"/>
  <c r="HN46" i="8"/>
  <c r="HM46" i="8"/>
  <c r="HL46" i="8"/>
  <c r="HK46" i="8"/>
  <c r="HJ46" i="8"/>
  <c r="HI46" i="8"/>
  <c r="HH46" i="8"/>
  <c r="HG46" i="8"/>
  <c r="HF46" i="8"/>
  <c r="HE46" i="8"/>
  <c r="HD46" i="8"/>
  <c r="HC46" i="8"/>
  <c r="HB46" i="8"/>
  <c r="HA46" i="8"/>
  <c r="GZ46" i="8"/>
  <c r="GY46" i="8"/>
  <c r="GX46" i="8"/>
  <c r="GW46" i="8"/>
  <c r="GV46" i="8"/>
  <c r="GU46" i="8"/>
  <c r="GT46" i="8"/>
  <c r="GS46" i="8"/>
  <c r="GR46" i="8"/>
  <c r="GQ46" i="8"/>
  <c r="GP46" i="8"/>
  <c r="GO46" i="8"/>
  <c r="GN46" i="8"/>
  <c r="GM46" i="8"/>
  <c r="GL46" i="8"/>
  <c r="GK46" i="8"/>
  <c r="GJ46" i="8"/>
  <c r="GI46" i="8"/>
  <c r="GH46" i="8"/>
  <c r="GG46" i="8"/>
  <c r="GF46" i="8"/>
  <c r="GE46" i="8"/>
  <c r="GD46" i="8"/>
  <c r="GC46" i="8"/>
  <c r="GB46" i="8"/>
  <c r="GA46" i="8"/>
  <c r="FZ46" i="8"/>
  <c r="FY46" i="8"/>
  <c r="FX46" i="8"/>
  <c r="FW46" i="8"/>
  <c r="FV46" i="8"/>
  <c r="FU46" i="8"/>
  <c r="FT46" i="8"/>
  <c r="FS46" i="8"/>
  <c r="FR46" i="8"/>
  <c r="FQ46" i="8"/>
  <c r="FP46" i="8"/>
  <c r="FO46" i="8"/>
  <c r="FN46" i="8"/>
  <c r="FM46" i="8"/>
  <c r="FL46" i="8"/>
  <c r="FK46" i="8"/>
  <c r="FJ46" i="8"/>
  <c r="FI46" i="8"/>
  <c r="FH46" i="8"/>
  <c r="FG46" i="8"/>
  <c r="FF46" i="8"/>
  <c r="FE46" i="8"/>
  <c r="FD46" i="8"/>
  <c r="FC46" i="8"/>
  <c r="FB46" i="8"/>
  <c r="FA46" i="8"/>
  <c r="EZ46" i="8"/>
  <c r="EY46" i="8"/>
  <c r="EX46" i="8"/>
  <c r="EW46" i="8"/>
  <c r="EV46" i="8"/>
  <c r="EU46" i="8"/>
  <c r="ET46" i="8"/>
  <c r="ES46" i="8"/>
  <c r="ER46" i="8"/>
  <c r="EQ46" i="8"/>
  <c r="EP46" i="8"/>
  <c r="EO46" i="8"/>
  <c r="EN46" i="8"/>
  <c r="EM46" i="8"/>
  <c r="EL46" i="8"/>
  <c r="EK46" i="8"/>
  <c r="EJ46" i="8"/>
  <c r="EI46" i="8"/>
  <c r="EH46" i="8"/>
  <c r="EG46" i="8"/>
  <c r="EF46" i="8"/>
  <c r="EE46" i="8"/>
  <c r="ED46" i="8"/>
  <c r="EC46" i="8"/>
  <c r="EB46" i="8"/>
  <c r="EA46" i="8"/>
  <c r="DZ46" i="8"/>
  <c r="DY46" i="8"/>
  <c r="DX46" i="8"/>
  <c r="DW46" i="8"/>
  <c r="DV46" i="8"/>
  <c r="DU46" i="8"/>
  <c r="DT46" i="8"/>
  <c r="DS46" i="8"/>
  <c r="DR46" i="8"/>
  <c r="DQ46" i="8"/>
  <c r="DP46" i="8"/>
  <c r="DO46" i="8"/>
  <c r="DN46" i="8"/>
  <c r="DM46" i="8"/>
  <c r="DL46" i="8"/>
  <c r="DK46" i="8"/>
  <c r="DJ46" i="8"/>
  <c r="DI46" i="8"/>
  <c r="DH46" i="8"/>
  <c r="DG46" i="8"/>
  <c r="DF46" i="8"/>
  <c r="DE46" i="8"/>
  <c r="DD46" i="8"/>
  <c r="DC46" i="8"/>
  <c r="DB46" i="8"/>
  <c r="DA46" i="8"/>
  <c r="CZ46" i="8"/>
  <c r="CY46" i="8"/>
  <c r="CX46" i="8"/>
  <c r="CW46" i="8"/>
  <c r="CV46" i="8"/>
  <c r="CU46" i="8"/>
  <c r="CT46" i="8"/>
  <c r="CS46" i="8"/>
  <c r="CR46" i="8"/>
  <c r="CQ46" i="8"/>
  <c r="CP46" i="8"/>
  <c r="CO46" i="8"/>
  <c r="CN46" i="8"/>
  <c r="CM46" i="8"/>
  <c r="CL46" i="8"/>
  <c r="CK46" i="8"/>
  <c r="CJ46" i="8"/>
  <c r="CI46" i="8"/>
  <c r="CH46" i="8"/>
  <c r="CG46" i="8"/>
  <c r="CF46" i="8"/>
  <c r="CE46" i="8"/>
  <c r="CD46" i="8"/>
  <c r="CC46" i="8"/>
  <c r="CB46" i="8"/>
  <c r="CA46" i="8"/>
  <c r="BZ46" i="8"/>
  <c r="BY46" i="8"/>
  <c r="BX46" i="8"/>
  <c r="BW46" i="8"/>
  <c r="BV46" i="8"/>
  <c r="BU46" i="8"/>
  <c r="BT46" i="8"/>
  <c r="BS46" i="8"/>
  <c r="BR46" i="8"/>
  <c r="BQ46" i="8"/>
  <c r="BP46" i="8"/>
  <c r="BO46" i="8"/>
  <c r="BN46" i="8"/>
  <c r="BM46" i="8"/>
  <c r="BL46" i="8"/>
  <c r="BK46" i="8"/>
  <c r="BJ46" i="8"/>
  <c r="BI46" i="8"/>
  <c r="BH46" i="8"/>
  <c r="BG46" i="8"/>
  <c r="BF46" i="8"/>
  <c r="BE46" i="8"/>
  <c r="BD46" i="8"/>
  <c r="BC46" i="8"/>
  <c r="BB46" i="8"/>
  <c r="BA46" i="8"/>
  <c r="AZ46" i="8"/>
  <c r="AY46" i="8"/>
  <c r="AX46" i="8"/>
  <c r="AW46" i="8"/>
  <c r="AV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KG29" i="8"/>
  <c r="LA29" i="8"/>
  <c r="LS29" i="8"/>
  <c r="H29" i="8"/>
  <c r="IO29" i="8"/>
  <c r="IQ29" i="8"/>
  <c r="IR29" i="8"/>
  <c r="IS29" i="8"/>
  <c r="IU29" i="8"/>
  <c r="IV29" i="8"/>
  <c r="IW29" i="8"/>
  <c r="IY29" i="8"/>
  <c r="IZ29" i="8"/>
  <c r="JA29" i="8"/>
  <c r="JC29" i="8"/>
  <c r="JD29" i="8"/>
  <c r="JE29" i="8"/>
  <c r="JG29" i="8"/>
  <c r="JH29" i="8"/>
  <c r="JI29" i="8"/>
  <c r="JK29" i="8"/>
  <c r="JL29" i="8"/>
  <c r="JM29" i="8"/>
  <c r="JO29" i="8"/>
  <c r="JP29" i="8"/>
  <c r="JQ29" i="8"/>
  <c r="JS29" i="8"/>
  <c r="JT29" i="8"/>
  <c r="JU29" i="8"/>
  <c r="JW29" i="8"/>
  <c r="JX29" i="8"/>
  <c r="JY29" i="8"/>
  <c r="KA29" i="8"/>
  <c r="KB29" i="8"/>
  <c r="KC29" i="8"/>
  <c r="KE29" i="8"/>
  <c r="KF29" i="8"/>
  <c r="KI29" i="8"/>
  <c r="KJ29" i="8"/>
  <c r="KK29" i="8"/>
  <c r="KM29" i="8"/>
  <c r="KN29" i="8"/>
  <c r="KO29" i="8"/>
  <c r="KQ29" i="8"/>
  <c r="KR29" i="8"/>
  <c r="KS29" i="8"/>
  <c r="KU29" i="8"/>
  <c r="KV29" i="8"/>
  <c r="KW29" i="8"/>
  <c r="KY29" i="8"/>
  <c r="KZ29" i="8"/>
  <c r="LB29" i="8"/>
  <c r="LC29" i="8"/>
  <c r="LD29" i="8"/>
  <c r="LE29" i="8"/>
  <c r="LF29" i="8"/>
  <c r="LG29" i="8"/>
  <c r="LH29" i="8"/>
  <c r="LI29" i="8"/>
  <c r="LJ29" i="8"/>
  <c r="LK29" i="8"/>
  <c r="LL29" i="8"/>
  <c r="LM29" i="8"/>
  <c r="LN29" i="8"/>
  <c r="LO29" i="8"/>
  <c r="LP29" i="8"/>
  <c r="LQ29" i="8"/>
  <c r="LR29" i="8"/>
  <c r="LT29" i="8"/>
  <c r="LU29" i="8"/>
  <c r="LW29" i="8"/>
  <c r="LX29" i="8"/>
  <c r="LY29" i="8"/>
  <c r="MA29" i="8"/>
  <c r="MB29" i="8"/>
  <c r="MC29" i="8"/>
  <c r="ME29" i="8"/>
  <c r="MF29" i="8"/>
  <c r="MG29" i="8"/>
  <c r="MI29" i="8"/>
  <c r="MJ29" i="8"/>
  <c r="MK29" i="8"/>
  <c r="MM29" i="8"/>
  <c r="MN29" i="8"/>
  <c r="MO29" i="8"/>
  <c r="MQ29" i="8"/>
  <c r="MR29" i="8"/>
  <c r="MS29" i="8"/>
  <c r="MU29" i="8"/>
  <c r="MV29" i="8"/>
  <c r="MW29" i="8"/>
  <c r="MY29" i="8"/>
  <c r="MZ29" i="8"/>
  <c r="NA29" i="8"/>
  <c r="NC29" i="8"/>
  <c r="ND29" i="8"/>
  <c r="H23" i="8"/>
  <c r="J2" i="8"/>
  <c r="K2" i="8" s="1"/>
  <c r="L2" i="8" s="1"/>
  <c r="M2" i="8" s="1"/>
  <c r="N2" i="8" s="1"/>
  <c r="O2" i="8" s="1"/>
  <c r="P2" i="8" s="1"/>
  <c r="Q2" i="8" s="1"/>
  <c r="R2" i="8" s="1"/>
  <c r="S2" i="8" s="1"/>
  <c r="T2" i="8" s="1"/>
  <c r="U2" i="8" s="1"/>
  <c r="V2" i="8" s="1"/>
  <c r="W2" i="8" s="1"/>
  <c r="X2" i="8" s="1"/>
  <c r="Y2" i="8" s="1"/>
  <c r="Z2" i="8" s="1"/>
  <c r="AA2" i="8" s="1"/>
  <c r="AB2" i="8" s="1"/>
  <c r="AC2" i="8" s="1"/>
  <c r="AD2" i="8" s="1"/>
  <c r="AE2" i="8" s="1"/>
  <c r="AF2" i="8" s="1"/>
  <c r="AG2" i="8" s="1"/>
  <c r="AH2" i="8" s="1"/>
  <c r="AI2" i="8" s="1"/>
  <c r="AJ2" i="8" s="1"/>
  <c r="AK2" i="8" s="1"/>
  <c r="AL2" i="8" s="1"/>
  <c r="AM2" i="8" s="1"/>
  <c r="AN2" i="8" s="1"/>
  <c r="AO2" i="8" s="1"/>
  <c r="AP2" i="8" s="1"/>
  <c r="AQ2" i="8" s="1"/>
  <c r="AR2" i="8" s="1"/>
  <c r="AS2" i="8" s="1"/>
  <c r="AT2" i="8" s="1"/>
  <c r="AU2" i="8" s="1"/>
  <c r="AV2" i="8" s="1"/>
  <c r="AW2" i="8" s="1"/>
  <c r="AX2" i="8" s="1"/>
  <c r="AY2" i="8" s="1"/>
  <c r="AZ2" i="8" s="1"/>
  <c r="BA2" i="8" s="1"/>
  <c r="BB2" i="8" s="1"/>
  <c r="BC2" i="8" s="1"/>
  <c r="BD2" i="8" s="1"/>
  <c r="BE2" i="8" s="1"/>
  <c r="BF2" i="8" s="1"/>
  <c r="BG2" i="8" s="1"/>
  <c r="BH2" i="8" s="1"/>
  <c r="BI2" i="8" s="1"/>
  <c r="BJ2" i="8" s="1"/>
  <c r="BK2" i="8" s="1"/>
  <c r="BL2" i="8" s="1"/>
  <c r="BM2" i="8" s="1"/>
  <c r="BN2" i="8" s="1"/>
  <c r="BO2" i="8" s="1"/>
  <c r="BP2" i="8" s="1"/>
  <c r="BQ2" i="8" s="1"/>
  <c r="BR2" i="8" s="1"/>
  <c r="BS2" i="8" s="1"/>
  <c r="BT2" i="8" s="1"/>
  <c r="BU2" i="8" s="1"/>
  <c r="BV2" i="8" s="1"/>
  <c r="BW2" i="8" s="1"/>
  <c r="BX2" i="8" s="1"/>
  <c r="BY2" i="8" s="1"/>
  <c r="BZ2" i="8" s="1"/>
  <c r="CA2" i="8" s="1"/>
  <c r="CB2" i="8" s="1"/>
  <c r="CC2" i="8" s="1"/>
  <c r="CD2" i="8" s="1"/>
  <c r="CE2" i="8" s="1"/>
  <c r="CF2" i="8" s="1"/>
  <c r="CG2" i="8" s="1"/>
  <c r="CH2" i="8" s="1"/>
  <c r="CI2" i="8" s="1"/>
  <c r="CJ2" i="8" s="1"/>
  <c r="CK2" i="8" s="1"/>
  <c r="CL2" i="8" s="1"/>
  <c r="CM2" i="8" s="1"/>
  <c r="CN2" i="8" s="1"/>
  <c r="CO2" i="8" s="1"/>
  <c r="CP2" i="8" s="1"/>
  <c r="CQ2" i="8" s="1"/>
  <c r="CR2" i="8" s="1"/>
  <c r="CS2" i="8" s="1"/>
  <c r="CT2" i="8" s="1"/>
  <c r="CU2" i="8" s="1"/>
  <c r="CV2" i="8" s="1"/>
  <c r="CW2" i="8" s="1"/>
  <c r="CX2" i="8" s="1"/>
  <c r="CY2" i="8" s="1"/>
  <c r="CZ2" i="8" s="1"/>
  <c r="DA2" i="8" s="1"/>
  <c r="DB2" i="8" s="1"/>
  <c r="DC2" i="8" s="1"/>
  <c r="DD2" i="8" s="1"/>
  <c r="DE2" i="8" s="1"/>
  <c r="DF2" i="8" s="1"/>
  <c r="DG2" i="8" s="1"/>
  <c r="DH2" i="8" s="1"/>
  <c r="DI2" i="8" s="1"/>
  <c r="DJ2" i="8" s="1"/>
  <c r="DK2" i="8" s="1"/>
  <c r="DL2" i="8" s="1"/>
  <c r="DM2" i="8" s="1"/>
  <c r="DN2" i="8" s="1"/>
  <c r="DO2" i="8" s="1"/>
  <c r="DP2" i="8" s="1"/>
  <c r="DQ2" i="8" s="1"/>
  <c r="DR2" i="8" s="1"/>
  <c r="DS2" i="8" s="1"/>
  <c r="DT2" i="8" s="1"/>
  <c r="DU2" i="8" s="1"/>
  <c r="DV2" i="8" s="1"/>
  <c r="DW2" i="8" s="1"/>
  <c r="DX2" i="8" s="1"/>
  <c r="DY2" i="8" s="1"/>
  <c r="DZ2" i="8" s="1"/>
  <c r="EA2" i="8" s="1"/>
  <c r="EB2" i="8" s="1"/>
  <c r="EC2" i="8" s="1"/>
  <c r="ED2" i="8" s="1"/>
  <c r="EE2" i="8" s="1"/>
  <c r="EF2" i="8" s="1"/>
  <c r="EG2" i="8" s="1"/>
  <c r="EH2" i="8" s="1"/>
  <c r="EI2" i="8" s="1"/>
  <c r="EJ2" i="8" s="1"/>
  <c r="EK2" i="8" s="1"/>
  <c r="EL2" i="8" s="1"/>
  <c r="EM2" i="8" s="1"/>
  <c r="EN2" i="8" s="1"/>
  <c r="EO2" i="8" s="1"/>
  <c r="EP2" i="8" s="1"/>
  <c r="EQ2" i="8" s="1"/>
  <c r="ER2" i="8" s="1"/>
  <c r="ES2" i="8" s="1"/>
  <c r="ET2" i="8" s="1"/>
  <c r="EU2" i="8" s="1"/>
  <c r="EV2" i="8" s="1"/>
  <c r="EW2" i="8" s="1"/>
  <c r="EX2" i="8" s="1"/>
  <c r="EY2" i="8" s="1"/>
  <c r="EZ2" i="8" s="1"/>
  <c r="FA2" i="8" s="1"/>
  <c r="FB2" i="8" s="1"/>
  <c r="FC2" i="8" s="1"/>
  <c r="FD2" i="8" s="1"/>
  <c r="FE2" i="8" s="1"/>
  <c r="FF2" i="8" s="1"/>
  <c r="FG2" i="8" s="1"/>
  <c r="FH2" i="8" s="1"/>
  <c r="FI2" i="8" s="1"/>
  <c r="FJ2" i="8" s="1"/>
  <c r="FK2" i="8" s="1"/>
  <c r="FL2" i="8" s="1"/>
  <c r="FM2" i="8" s="1"/>
  <c r="FN2" i="8" s="1"/>
  <c r="FO2" i="8" s="1"/>
  <c r="FP2" i="8" s="1"/>
  <c r="FQ2" i="8" s="1"/>
  <c r="FR2" i="8" s="1"/>
  <c r="FS2" i="8" s="1"/>
  <c r="FT2" i="8" s="1"/>
  <c r="FU2" i="8" s="1"/>
  <c r="FV2" i="8" s="1"/>
  <c r="FW2" i="8" s="1"/>
  <c r="FX2" i="8" s="1"/>
  <c r="FY2" i="8" s="1"/>
  <c r="FZ2" i="8" s="1"/>
  <c r="GA2" i="8" s="1"/>
  <c r="GB2" i="8" s="1"/>
  <c r="GC2" i="8" s="1"/>
  <c r="GD2" i="8" s="1"/>
  <c r="GE2" i="8" s="1"/>
  <c r="GF2" i="8" s="1"/>
  <c r="GG2" i="8" s="1"/>
  <c r="GH2" i="8" s="1"/>
  <c r="GI2" i="8" s="1"/>
  <c r="GJ2" i="8" s="1"/>
  <c r="GK2" i="8" s="1"/>
  <c r="GL2" i="8" s="1"/>
  <c r="GM2" i="8" s="1"/>
  <c r="GN2" i="8" s="1"/>
  <c r="GO2" i="8" s="1"/>
  <c r="GP2" i="8" s="1"/>
  <c r="GQ2" i="8" s="1"/>
  <c r="GR2" i="8" s="1"/>
  <c r="GS2" i="8" s="1"/>
  <c r="GT2" i="8" s="1"/>
  <c r="GU2" i="8" s="1"/>
  <c r="GV2" i="8" s="1"/>
  <c r="GW2" i="8" s="1"/>
  <c r="GX2" i="8" s="1"/>
  <c r="GY2" i="8" s="1"/>
  <c r="GZ2" i="8" s="1"/>
  <c r="HA2" i="8" s="1"/>
  <c r="HB2" i="8" s="1"/>
  <c r="HC2" i="8" s="1"/>
  <c r="HD2" i="8" s="1"/>
  <c r="HE2" i="8" s="1"/>
  <c r="HF2" i="8" s="1"/>
  <c r="HG2" i="8" s="1"/>
  <c r="HH2" i="8" s="1"/>
  <c r="HI2" i="8" s="1"/>
  <c r="HJ2" i="8" s="1"/>
  <c r="HK2" i="8" s="1"/>
  <c r="HL2" i="8" s="1"/>
  <c r="HM2" i="8" s="1"/>
  <c r="HN2" i="8" s="1"/>
  <c r="HO2" i="8" s="1"/>
  <c r="HP2" i="8" s="1"/>
  <c r="HQ2" i="8" s="1"/>
  <c r="HR2" i="8" s="1"/>
  <c r="HS2" i="8" s="1"/>
  <c r="HT2" i="8" s="1"/>
  <c r="HU2" i="8" s="1"/>
  <c r="HV2" i="8" s="1"/>
  <c r="HW2" i="8" s="1"/>
  <c r="HX2" i="8" s="1"/>
  <c r="HY2" i="8" s="1"/>
  <c r="HZ2" i="8" s="1"/>
  <c r="IA2" i="8" s="1"/>
  <c r="IB2" i="8" s="1"/>
  <c r="IC2" i="8" s="1"/>
  <c r="ID2" i="8" s="1"/>
  <c r="IE2" i="8" s="1"/>
  <c r="IF2" i="8" s="1"/>
  <c r="IG2" i="8" s="1"/>
  <c r="IH2" i="8" s="1"/>
  <c r="II2" i="8" s="1"/>
  <c r="IJ2" i="8" s="1"/>
  <c r="IK2" i="8" s="1"/>
  <c r="IL2" i="8" s="1"/>
  <c r="IM2" i="8" s="1"/>
  <c r="IN2" i="8" s="1"/>
  <c r="IO2" i="8" s="1"/>
  <c r="IP2" i="8" s="1"/>
  <c r="IQ2" i="8" s="1"/>
  <c r="IR2" i="8" s="1"/>
  <c r="IS2" i="8" s="1"/>
  <c r="IT2" i="8" s="1"/>
  <c r="IU2" i="8" s="1"/>
  <c r="IV2" i="8" s="1"/>
  <c r="IW2" i="8" s="1"/>
  <c r="IX2" i="8" s="1"/>
  <c r="IY2" i="8" s="1"/>
  <c r="IZ2" i="8" s="1"/>
  <c r="JA2" i="8" s="1"/>
  <c r="JB2" i="8" s="1"/>
  <c r="JC2" i="8" s="1"/>
  <c r="JD2" i="8" s="1"/>
  <c r="JE2" i="8" s="1"/>
  <c r="JF2" i="8" s="1"/>
  <c r="JG2" i="8" s="1"/>
  <c r="JH2" i="8" s="1"/>
  <c r="JI2" i="8" s="1"/>
  <c r="JJ2" i="8" s="1"/>
  <c r="JK2" i="8" s="1"/>
  <c r="JL2" i="8" s="1"/>
  <c r="JM2" i="8" s="1"/>
  <c r="JN2" i="8" s="1"/>
  <c r="JO2" i="8" s="1"/>
  <c r="JP2" i="8" s="1"/>
  <c r="JQ2" i="8" s="1"/>
  <c r="JR2" i="8" s="1"/>
  <c r="JS2" i="8" s="1"/>
  <c r="JT2" i="8" s="1"/>
  <c r="JU2" i="8" s="1"/>
  <c r="JV2" i="8" s="1"/>
  <c r="JW2" i="8" s="1"/>
  <c r="JX2" i="8" s="1"/>
  <c r="JY2" i="8" s="1"/>
  <c r="JZ2" i="8" s="1"/>
  <c r="KA2" i="8" s="1"/>
  <c r="KB2" i="8" s="1"/>
  <c r="KC2" i="8" s="1"/>
  <c r="KD2" i="8" s="1"/>
  <c r="KE2" i="8" s="1"/>
  <c r="KF2" i="8" s="1"/>
  <c r="KG2" i="8" s="1"/>
  <c r="KH2" i="8" s="1"/>
  <c r="KI2" i="8" s="1"/>
  <c r="KJ2" i="8" s="1"/>
  <c r="KK2" i="8" s="1"/>
  <c r="KL2" i="8" s="1"/>
  <c r="KM2" i="8" s="1"/>
  <c r="KN2" i="8" s="1"/>
  <c r="KO2" i="8" s="1"/>
  <c r="KP2" i="8" s="1"/>
  <c r="KQ2" i="8" s="1"/>
  <c r="KR2" i="8" s="1"/>
  <c r="KS2" i="8" s="1"/>
  <c r="KT2" i="8" s="1"/>
  <c r="KU2" i="8" s="1"/>
  <c r="KV2" i="8" s="1"/>
  <c r="KW2" i="8" s="1"/>
  <c r="KX2" i="8" s="1"/>
  <c r="KY2" i="8" s="1"/>
  <c r="KZ2" i="8" s="1"/>
  <c r="LA2" i="8" s="1"/>
  <c r="LB2" i="8" s="1"/>
  <c r="LC2" i="8" s="1"/>
  <c r="LD2" i="8" s="1"/>
  <c r="LE2" i="8" s="1"/>
  <c r="LF2" i="8" s="1"/>
  <c r="LG2" i="8" s="1"/>
  <c r="LH2" i="8" s="1"/>
  <c r="LI2" i="8" s="1"/>
  <c r="LJ2" i="8" s="1"/>
  <c r="LK2" i="8" s="1"/>
  <c r="LL2" i="8" s="1"/>
  <c r="LM2" i="8" s="1"/>
  <c r="LN2" i="8" s="1"/>
  <c r="LO2" i="8" s="1"/>
  <c r="LP2" i="8" s="1"/>
  <c r="LQ2" i="8" s="1"/>
  <c r="LR2" i="8" s="1"/>
  <c r="LS2" i="8" s="1"/>
  <c r="LT2" i="8" s="1"/>
  <c r="LU2" i="8" s="1"/>
  <c r="LV2" i="8" s="1"/>
  <c r="LW2" i="8" s="1"/>
  <c r="LX2" i="8" s="1"/>
  <c r="LY2" i="8" s="1"/>
  <c r="LZ2" i="8" s="1"/>
  <c r="MA2" i="8" s="1"/>
  <c r="MB2" i="8" s="1"/>
  <c r="MC2" i="8" s="1"/>
  <c r="MD2" i="8" s="1"/>
  <c r="ME2" i="8" s="1"/>
  <c r="MF2" i="8" s="1"/>
  <c r="MG2" i="8" s="1"/>
  <c r="MH2" i="8" s="1"/>
  <c r="MI2" i="8" s="1"/>
  <c r="MJ2" i="8" s="1"/>
  <c r="MK2" i="8" s="1"/>
  <c r="ML2" i="8" s="1"/>
  <c r="MM2" i="8" s="1"/>
  <c r="MN2" i="8" s="1"/>
  <c r="MO2" i="8" s="1"/>
  <c r="MP2" i="8" s="1"/>
  <c r="MQ2" i="8" s="1"/>
  <c r="MR2" i="8" s="1"/>
  <c r="MS2" i="8" s="1"/>
  <c r="MT2" i="8" s="1"/>
  <c r="MU2" i="8" s="1"/>
  <c r="MV2" i="8" s="1"/>
  <c r="MW2" i="8" s="1"/>
  <c r="MX2" i="8" s="1"/>
  <c r="MY2" i="8" s="1"/>
  <c r="MZ2" i="8" s="1"/>
  <c r="NA2" i="8" s="1"/>
  <c r="NB2" i="8" s="1"/>
  <c r="NC2" i="8" s="1"/>
  <c r="ND2" i="8" s="1"/>
  <c r="H113" i="8"/>
  <c r="I110" i="8"/>
  <c r="H108" i="8"/>
  <c r="D107" i="8"/>
  <c r="H104" i="8"/>
  <c r="H90" i="8"/>
  <c r="I87" i="8"/>
  <c r="H85" i="8"/>
  <c r="D84" i="8"/>
  <c r="H81" i="8"/>
  <c r="H67" i="8"/>
  <c r="I64" i="8"/>
  <c r="D61" i="8"/>
  <c r="H62" i="8" s="1"/>
  <c r="H58" i="8"/>
  <c r="H44" i="8"/>
  <c r="I41" i="8"/>
  <c r="D38" i="8"/>
  <c r="H39" i="8" s="1"/>
  <c r="H35" i="8"/>
  <c r="B34" i="8"/>
  <c r="A34" i="8"/>
  <c r="B32" i="8"/>
  <c r="H21" i="8"/>
  <c r="I18" i="8"/>
  <c r="D15" i="8"/>
  <c r="H16" i="8" s="1"/>
  <c r="H19" i="8" s="1"/>
  <c r="H12" i="8"/>
  <c r="B11" i="8"/>
  <c r="J6" i="8"/>
  <c r="K6" i="8" s="1"/>
  <c r="K18" i="8" s="1"/>
  <c r="I4" i="8"/>
  <c r="CJ115" i="7"/>
  <c r="CI115" i="7"/>
  <c r="CH115" i="7"/>
  <c r="CG115" i="7"/>
  <c r="CF115" i="7"/>
  <c r="CE115" i="7"/>
  <c r="CD115" i="7"/>
  <c r="CC115" i="7"/>
  <c r="CB115" i="7"/>
  <c r="CA115" i="7"/>
  <c r="BZ115" i="7"/>
  <c r="BY115" i="7"/>
  <c r="BX115" i="7"/>
  <c r="BW115" i="7"/>
  <c r="BV115" i="7"/>
  <c r="BU115" i="7"/>
  <c r="BT115" i="7"/>
  <c r="BS115" i="7"/>
  <c r="BR115" i="7"/>
  <c r="BQ115" i="7"/>
  <c r="BP115" i="7"/>
  <c r="BO115" i="7"/>
  <c r="BN115" i="7"/>
  <c r="BM115" i="7"/>
  <c r="BL115" i="7"/>
  <c r="BK115" i="7"/>
  <c r="BJ115" i="7"/>
  <c r="BI115" i="7"/>
  <c r="BH115" i="7"/>
  <c r="BG115" i="7"/>
  <c r="BF115" i="7"/>
  <c r="BE115" i="7"/>
  <c r="BD115" i="7"/>
  <c r="BC115" i="7"/>
  <c r="BB115" i="7"/>
  <c r="BA115" i="7"/>
  <c r="AZ115" i="7"/>
  <c r="AY115" i="7"/>
  <c r="AX115" i="7"/>
  <c r="AW115" i="7"/>
  <c r="AV115" i="7"/>
  <c r="AU115" i="7"/>
  <c r="AT115" i="7"/>
  <c r="AS115" i="7"/>
  <c r="AR115" i="7"/>
  <c r="AQ115" i="7"/>
  <c r="AP115" i="7"/>
  <c r="AO115" i="7"/>
  <c r="AN115" i="7"/>
  <c r="AM115" i="7"/>
  <c r="AL115" i="7"/>
  <c r="AK115" i="7"/>
  <c r="AJ115" i="7"/>
  <c r="AI115" i="7"/>
  <c r="AH115" i="7"/>
  <c r="AG115" i="7"/>
  <c r="AF115" i="7"/>
  <c r="AE115" i="7"/>
  <c r="AD115" i="7"/>
  <c r="AC115" i="7"/>
  <c r="AB115" i="7"/>
  <c r="AA115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CJ92" i="7"/>
  <c r="CI92" i="7"/>
  <c r="CH92" i="7"/>
  <c r="CG92" i="7"/>
  <c r="CF92" i="7"/>
  <c r="CE92" i="7"/>
  <c r="CD92" i="7"/>
  <c r="CC92" i="7"/>
  <c r="CB92" i="7"/>
  <c r="CA92" i="7"/>
  <c r="BZ92" i="7"/>
  <c r="BY92" i="7"/>
  <c r="BX92" i="7"/>
  <c r="BW92" i="7"/>
  <c r="BV92" i="7"/>
  <c r="BU92" i="7"/>
  <c r="BT92" i="7"/>
  <c r="BS92" i="7"/>
  <c r="BR92" i="7"/>
  <c r="BQ92" i="7"/>
  <c r="BP92" i="7"/>
  <c r="BO92" i="7"/>
  <c r="BN92" i="7"/>
  <c r="BM92" i="7"/>
  <c r="BL92" i="7"/>
  <c r="BK92" i="7"/>
  <c r="BJ92" i="7"/>
  <c r="BI92" i="7"/>
  <c r="BH92" i="7"/>
  <c r="BG92" i="7"/>
  <c r="BF92" i="7"/>
  <c r="BE92" i="7"/>
  <c r="BD92" i="7"/>
  <c r="BC92" i="7"/>
  <c r="BB92" i="7"/>
  <c r="BA92" i="7"/>
  <c r="AZ92" i="7"/>
  <c r="AY92" i="7"/>
  <c r="AX92" i="7"/>
  <c r="AW92" i="7"/>
  <c r="AV92" i="7"/>
  <c r="AU92" i="7"/>
  <c r="AT92" i="7"/>
  <c r="AS92" i="7"/>
  <c r="AR92" i="7"/>
  <c r="AQ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D92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D92" i="7" s="1"/>
  <c r="CJ69" i="7"/>
  <c r="CI69" i="7"/>
  <c r="CH69" i="7"/>
  <c r="CG69" i="7"/>
  <c r="CF69" i="7"/>
  <c r="CE69" i="7"/>
  <c r="CD69" i="7"/>
  <c r="CC69" i="7"/>
  <c r="CB69" i="7"/>
  <c r="CA69" i="7"/>
  <c r="BZ69" i="7"/>
  <c r="BY69" i="7"/>
  <c r="BX69" i="7"/>
  <c r="BW69" i="7"/>
  <c r="BV69" i="7"/>
  <c r="BU69" i="7"/>
  <c r="BT69" i="7"/>
  <c r="BS69" i="7"/>
  <c r="BR69" i="7"/>
  <c r="BQ69" i="7"/>
  <c r="BP69" i="7"/>
  <c r="BO69" i="7"/>
  <c r="BN69" i="7"/>
  <c r="BM69" i="7"/>
  <c r="BL69" i="7"/>
  <c r="BK69" i="7"/>
  <c r="BJ69" i="7"/>
  <c r="BI69" i="7"/>
  <c r="BH69" i="7"/>
  <c r="BG69" i="7"/>
  <c r="BF69" i="7"/>
  <c r="BE69" i="7"/>
  <c r="BD69" i="7"/>
  <c r="BC69" i="7"/>
  <c r="BB69" i="7"/>
  <c r="BA69" i="7"/>
  <c r="AZ69" i="7"/>
  <c r="AY69" i="7"/>
  <c r="AX69" i="7"/>
  <c r="AW69" i="7"/>
  <c r="AV69" i="7"/>
  <c r="AU69" i="7"/>
  <c r="AT69" i="7"/>
  <c r="AS69" i="7"/>
  <c r="AR69" i="7"/>
  <c r="AQ69" i="7"/>
  <c r="AP69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CJ46" i="7"/>
  <c r="CI46" i="7"/>
  <c r="CH46" i="7"/>
  <c r="CG46" i="7"/>
  <c r="CF46" i="7"/>
  <c r="CE46" i="7"/>
  <c r="CD46" i="7"/>
  <c r="CC46" i="7"/>
  <c r="CB46" i="7"/>
  <c r="CA46" i="7"/>
  <c r="BZ46" i="7"/>
  <c r="BY46" i="7"/>
  <c r="BX46" i="7"/>
  <c r="BW46" i="7"/>
  <c r="BV46" i="7"/>
  <c r="BU46" i="7"/>
  <c r="BT46" i="7"/>
  <c r="BS46" i="7"/>
  <c r="BR46" i="7"/>
  <c r="BQ46" i="7"/>
  <c r="BP46" i="7"/>
  <c r="BO46" i="7"/>
  <c r="BN46" i="7"/>
  <c r="BM46" i="7"/>
  <c r="BL46" i="7"/>
  <c r="BK46" i="7"/>
  <c r="BJ46" i="7"/>
  <c r="BI46" i="7"/>
  <c r="BH46" i="7"/>
  <c r="BG46" i="7"/>
  <c r="BF46" i="7"/>
  <c r="BE46" i="7"/>
  <c r="BD46" i="7"/>
  <c r="BC46" i="7"/>
  <c r="BB46" i="7"/>
  <c r="BA46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AO23" i="7"/>
  <c r="AP23" i="7"/>
  <c r="AQ23" i="7"/>
  <c r="AR23" i="7"/>
  <c r="AS23" i="7"/>
  <c r="AT23" i="7"/>
  <c r="AU23" i="7"/>
  <c r="AV23" i="7"/>
  <c r="AW23" i="7"/>
  <c r="AX23" i="7"/>
  <c r="AY23" i="7"/>
  <c r="AZ23" i="7"/>
  <c r="BA23" i="7"/>
  <c r="BB23" i="7"/>
  <c r="BC23" i="7"/>
  <c r="BD23" i="7"/>
  <c r="BE23" i="7"/>
  <c r="BF23" i="7"/>
  <c r="BG23" i="7"/>
  <c r="BH23" i="7"/>
  <c r="BI23" i="7"/>
  <c r="BJ23" i="7"/>
  <c r="BK23" i="7"/>
  <c r="BL23" i="7"/>
  <c r="BM23" i="7"/>
  <c r="BN23" i="7"/>
  <c r="BO23" i="7"/>
  <c r="BP23" i="7"/>
  <c r="BQ23" i="7"/>
  <c r="BR23" i="7"/>
  <c r="BS23" i="7"/>
  <c r="BT23" i="7"/>
  <c r="BU23" i="7"/>
  <c r="BV23" i="7"/>
  <c r="BW23" i="7"/>
  <c r="BX23" i="7"/>
  <c r="BY23" i="7"/>
  <c r="BZ23" i="7"/>
  <c r="CA23" i="7"/>
  <c r="CB23" i="7"/>
  <c r="CC23" i="7"/>
  <c r="CD23" i="7"/>
  <c r="CE23" i="7"/>
  <c r="CF23" i="7"/>
  <c r="CG23" i="7"/>
  <c r="CH23" i="7"/>
  <c r="CI23" i="7"/>
  <c r="CJ23" i="7"/>
  <c r="H23" i="7"/>
  <c r="I117" i="6" l="1"/>
  <c r="J117" i="6"/>
  <c r="J121" i="6" s="1"/>
  <c r="I94" i="6"/>
  <c r="J94" i="6"/>
  <c r="J98" i="6" s="1"/>
  <c r="I71" i="6"/>
  <c r="J71" i="6"/>
  <c r="J75" i="6" s="1"/>
  <c r="K48" i="6"/>
  <c r="K52" i="6" s="1"/>
  <c r="I52" i="6"/>
  <c r="J47" i="6"/>
  <c r="L48" i="6"/>
  <c r="L52" i="6" s="1"/>
  <c r="J48" i="6"/>
  <c r="K25" i="6"/>
  <c r="K24" i="6"/>
  <c r="N93" i="7"/>
  <c r="L94" i="7"/>
  <c r="M94" i="7"/>
  <c r="M98" i="7" s="1"/>
  <c r="K98" i="7"/>
  <c r="L93" i="7"/>
  <c r="N94" i="7"/>
  <c r="N98" i="7" s="1"/>
  <c r="I71" i="7"/>
  <c r="J71" i="7"/>
  <c r="J75" i="7" s="1"/>
  <c r="K47" i="7"/>
  <c r="I48" i="7"/>
  <c r="J48" i="7"/>
  <c r="J52" i="7" s="1"/>
  <c r="Q24" i="7"/>
  <c r="P24" i="7"/>
  <c r="P25" i="7"/>
  <c r="K24" i="7"/>
  <c r="J24" i="7"/>
  <c r="K25" i="7"/>
  <c r="L24" i="7" s="1"/>
  <c r="J117" i="8"/>
  <c r="I117" i="8"/>
  <c r="BS100" i="8"/>
  <c r="CI100" i="8"/>
  <c r="DK100" i="8"/>
  <c r="DW100" i="8"/>
  <c r="FC100" i="8"/>
  <c r="HG100" i="8"/>
  <c r="JG100" i="8"/>
  <c r="JW100" i="8"/>
  <c r="ME100" i="8"/>
  <c r="MU100" i="8"/>
  <c r="J93" i="8"/>
  <c r="J94" i="8"/>
  <c r="J71" i="8"/>
  <c r="J70" i="8"/>
  <c r="L47" i="8"/>
  <c r="K48" i="8"/>
  <c r="J47" i="8"/>
  <c r="L48" i="8"/>
  <c r="GO25" i="8"/>
  <c r="GP24" i="8"/>
  <c r="GO24" i="8"/>
  <c r="J25" i="8"/>
  <c r="N25" i="8"/>
  <c r="J24" i="8"/>
  <c r="K25" i="8"/>
  <c r="K24" i="8"/>
  <c r="L25" i="8"/>
  <c r="I29" i="8"/>
  <c r="L24" i="8"/>
  <c r="M25" i="8"/>
  <c r="D115" i="8"/>
  <c r="H52" i="8"/>
  <c r="H123" i="8"/>
  <c r="H121" i="8"/>
  <c r="I98" i="8"/>
  <c r="DC100" i="8"/>
  <c r="DC98" i="8"/>
  <c r="EQ100" i="8"/>
  <c r="EQ98" i="8"/>
  <c r="FG100" i="8"/>
  <c r="FG98" i="8"/>
  <c r="GU100" i="8"/>
  <c r="GU98" i="8"/>
  <c r="HC100" i="8"/>
  <c r="HC98" i="8"/>
  <c r="HS100" i="8"/>
  <c r="HS98" i="8"/>
  <c r="IA100" i="8"/>
  <c r="IA98" i="8"/>
  <c r="BG98" i="8"/>
  <c r="BW98" i="8"/>
  <c r="DG98" i="8"/>
  <c r="EE100" i="8"/>
  <c r="BH100" i="8"/>
  <c r="BH98" i="8"/>
  <c r="BT100" i="8"/>
  <c r="BT98" i="8"/>
  <c r="BX100" i="8"/>
  <c r="BX98" i="8"/>
  <c r="CF100" i="8"/>
  <c r="CF98" i="8"/>
  <c r="CN100" i="8"/>
  <c r="CN98" i="8"/>
  <c r="DD100" i="8"/>
  <c r="DD98" i="8"/>
  <c r="DT100" i="8"/>
  <c r="DT98" i="8"/>
  <c r="EJ100" i="8"/>
  <c r="EJ98" i="8"/>
  <c r="ER100" i="8"/>
  <c r="ER98" i="8"/>
  <c r="EZ100" i="8"/>
  <c r="EZ98" i="8"/>
  <c r="FH100" i="8"/>
  <c r="FH98" i="8"/>
  <c r="FP100" i="8"/>
  <c r="FP98" i="8"/>
  <c r="FX100" i="8"/>
  <c r="FX98" i="8"/>
  <c r="GF100" i="8"/>
  <c r="GF98" i="8"/>
  <c r="GN100" i="8"/>
  <c r="GN98" i="8"/>
  <c r="GV100" i="8"/>
  <c r="GV98" i="8"/>
  <c r="HD100" i="8"/>
  <c r="HD98" i="8"/>
  <c r="HL100" i="8"/>
  <c r="HL98" i="8"/>
  <c r="HT100" i="8"/>
  <c r="HT98" i="8"/>
  <c r="IB100" i="8"/>
  <c r="IB98" i="8"/>
  <c r="IJ100" i="8"/>
  <c r="IJ98" i="8"/>
  <c r="IR100" i="8"/>
  <c r="IR98" i="8"/>
  <c r="IZ100" i="8"/>
  <c r="IZ98" i="8"/>
  <c r="JH100" i="8"/>
  <c r="JH98" i="8"/>
  <c r="JP100" i="8"/>
  <c r="JP98" i="8"/>
  <c r="JX100" i="8"/>
  <c r="JX98" i="8"/>
  <c r="KF100" i="8"/>
  <c r="KF98" i="8"/>
  <c r="KN100" i="8"/>
  <c r="KN98" i="8"/>
  <c r="KV100" i="8"/>
  <c r="KV98" i="8"/>
  <c r="LD100" i="8"/>
  <c r="LD98" i="8"/>
  <c r="LL100" i="8"/>
  <c r="LL98" i="8"/>
  <c r="LT100" i="8"/>
  <c r="LT98" i="8"/>
  <c r="MB100" i="8"/>
  <c r="MB98" i="8"/>
  <c r="MN100" i="8"/>
  <c r="MN98" i="8"/>
  <c r="MV100" i="8"/>
  <c r="MV98" i="8"/>
  <c r="ND100" i="8"/>
  <c r="ND98" i="8"/>
  <c r="CZ98" i="8"/>
  <c r="DK98" i="8"/>
  <c r="EF98" i="8"/>
  <c r="FK98" i="8"/>
  <c r="GQ98" i="8"/>
  <c r="HG98" i="8"/>
  <c r="CM100" i="8"/>
  <c r="HK100" i="8"/>
  <c r="BE100" i="8"/>
  <c r="BE98" i="8"/>
  <c r="BI100" i="8"/>
  <c r="BI98" i="8"/>
  <c r="BM100" i="8"/>
  <c r="BM98" i="8"/>
  <c r="BQ100" i="8"/>
  <c r="BQ98" i="8"/>
  <c r="BU100" i="8"/>
  <c r="BU98" i="8"/>
  <c r="BY100" i="8"/>
  <c r="BY98" i="8"/>
  <c r="CC100" i="8"/>
  <c r="CC98" i="8"/>
  <c r="CG100" i="8"/>
  <c r="CG98" i="8"/>
  <c r="CK100" i="8"/>
  <c r="CK98" i="8"/>
  <c r="CO100" i="8"/>
  <c r="CO98" i="8"/>
  <c r="CS100" i="8"/>
  <c r="CS98" i="8"/>
  <c r="CW100" i="8"/>
  <c r="CW98" i="8"/>
  <c r="DA100" i="8"/>
  <c r="DA98" i="8"/>
  <c r="DE100" i="8"/>
  <c r="DE98" i="8"/>
  <c r="DI100" i="8"/>
  <c r="DI98" i="8"/>
  <c r="DM100" i="8"/>
  <c r="DM98" i="8"/>
  <c r="DQ100" i="8"/>
  <c r="DQ98" i="8"/>
  <c r="DU100" i="8"/>
  <c r="DU98" i="8"/>
  <c r="DY100" i="8"/>
  <c r="DY98" i="8"/>
  <c r="EC100" i="8"/>
  <c r="EC98" i="8"/>
  <c r="EG100" i="8"/>
  <c r="EG98" i="8"/>
  <c r="EK100" i="8"/>
  <c r="EK98" i="8"/>
  <c r="EO100" i="8"/>
  <c r="EO98" i="8"/>
  <c r="ES100" i="8"/>
  <c r="ES98" i="8"/>
  <c r="EW100" i="8"/>
  <c r="EW98" i="8"/>
  <c r="FA100" i="8"/>
  <c r="FA98" i="8"/>
  <c r="FE100" i="8"/>
  <c r="FE98" i="8"/>
  <c r="FI100" i="8"/>
  <c r="FI98" i="8"/>
  <c r="FM100" i="8"/>
  <c r="FM98" i="8"/>
  <c r="FQ100" i="8"/>
  <c r="FQ98" i="8"/>
  <c r="FU100" i="8"/>
  <c r="FU98" i="8"/>
  <c r="FY100" i="8"/>
  <c r="FY98" i="8"/>
  <c r="GC100" i="8"/>
  <c r="GC98" i="8"/>
  <c r="GG100" i="8"/>
  <c r="GG98" i="8"/>
  <c r="GK100" i="8"/>
  <c r="GK98" i="8"/>
  <c r="GO100" i="8"/>
  <c r="GO98" i="8"/>
  <c r="GS100" i="8"/>
  <c r="GS98" i="8"/>
  <c r="GW100" i="8"/>
  <c r="GW98" i="8"/>
  <c r="HA100" i="8"/>
  <c r="HA98" i="8"/>
  <c r="HE100" i="8"/>
  <c r="HE98" i="8"/>
  <c r="HI100" i="8"/>
  <c r="HI98" i="8"/>
  <c r="HM100" i="8"/>
  <c r="HM98" i="8"/>
  <c r="HQ100" i="8"/>
  <c r="HQ98" i="8"/>
  <c r="HU100" i="8"/>
  <c r="HU98" i="8"/>
  <c r="HY100" i="8"/>
  <c r="HY98" i="8"/>
  <c r="IC100" i="8"/>
  <c r="IC98" i="8"/>
  <c r="IG100" i="8"/>
  <c r="IG98" i="8"/>
  <c r="IK100" i="8"/>
  <c r="IK98" i="8"/>
  <c r="IO100" i="8"/>
  <c r="IO98" i="8"/>
  <c r="IS100" i="8"/>
  <c r="IS98" i="8"/>
  <c r="IW100" i="8"/>
  <c r="IW98" i="8"/>
  <c r="JA100" i="8"/>
  <c r="JA98" i="8"/>
  <c r="JE100" i="8"/>
  <c r="JE98" i="8"/>
  <c r="JI100" i="8"/>
  <c r="JI98" i="8"/>
  <c r="JM100" i="8"/>
  <c r="JM98" i="8"/>
  <c r="JQ100" i="8"/>
  <c r="JQ98" i="8"/>
  <c r="JU100" i="8"/>
  <c r="JU98" i="8"/>
  <c r="JY100" i="8"/>
  <c r="JY98" i="8"/>
  <c r="KC100" i="8"/>
  <c r="KC98" i="8"/>
  <c r="KG100" i="8"/>
  <c r="KG98" i="8"/>
  <c r="KK100" i="8"/>
  <c r="KK98" i="8"/>
  <c r="KO100" i="8"/>
  <c r="KO98" i="8"/>
  <c r="KS100" i="8"/>
  <c r="KS98" i="8"/>
  <c r="KW100" i="8"/>
  <c r="KW98" i="8"/>
  <c r="LA100" i="8"/>
  <c r="LA98" i="8"/>
  <c r="LE100" i="8"/>
  <c r="LE98" i="8"/>
  <c r="LI100" i="8"/>
  <c r="LI98" i="8"/>
  <c r="LM100" i="8"/>
  <c r="LM98" i="8"/>
  <c r="LQ100" i="8"/>
  <c r="LQ98" i="8"/>
  <c r="LU100" i="8"/>
  <c r="LU98" i="8"/>
  <c r="LY100" i="8"/>
  <c r="LY98" i="8"/>
  <c r="MC100" i="8"/>
  <c r="MC98" i="8"/>
  <c r="MG100" i="8"/>
  <c r="MG98" i="8"/>
  <c r="MK100" i="8"/>
  <c r="MK98" i="8"/>
  <c r="MO100" i="8"/>
  <c r="MO98" i="8"/>
  <c r="MS100" i="8"/>
  <c r="MS98" i="8"/>
  <c r="MW100" i="8"/>
  <c r="MW98" i="8"/>
  <c r="NA100" i="8"/>
  <c r="NA98" i="8"/>
  <c r="BK98" i="8"/>
  <c r="BS98" i="8"/>
  <c r="CA98" i="8"/>
  <c r="CI98" i="8"/>
  <c r="CQ98" i="8"/>
  <c r="DL98" i="8"/>
  <c r="DW98" i="8"/>
  <c r="CY100" i="8"/>
  <c r="HW100" i="8"/>
  <c r="DO100" i="8"/>
  <c r="DO98" i="8"/>
  <c r="EI100" i="8"/>
  <c r="EI98" i="8"/>
  <c r="FO100" i="8"/>
  <c r="FO98" i="8"/>
  <c r="FW100" i="8"/>
  <c r="FW98" i="8"/>
  <c r="GM100" i="8"/>
  <c r="GM98" i="8"/>
  <c r="BO98" i="8"/>
  <c r="CE98" i="8"/>
  <c r="H98" i="8"/>
  <c r="BL100" i="8"/>
  <c r="BL98" i="8"/>
  <c r="BP100" i="8"/>
  <c r="BP98" i="8"/>
  <c r="CB100" i="8"/>
  <c r="CB98" i="8"/>
  <c r="CJ100" i="8"/>
  <c r="CJ98" i="8"/>
  <c r="CR100" i="8"/>
  <c r="CR98" i="8"/>
  <c r="DH100" i="8"/>
  <c r="DH98" i="8"/>
  <c r="DX100" i="8"/>
  <c r="DX98" i="8"/>
  <c r="EN100" i="8"/>
  <c r="EN98" i="8"/>
  <c r="EV100" i="8"/>
  <c r="EV98" i="8"/>
  <c r="FD100" i="8"/>
  <c r="FD98" i="8"/>
  <c r="FL100" i="8"/>
  <c r="FL98" i="8"/>
  <c r="FT100" i="8"/>
  <c r="FT98" i="8"/>
  <c r="GB100" i="8"/>
  <c r="GB98" i="8"/>
  <c r="GJ100" i="8"/>
  <c r="GJ98" i="8"/>
  <c r="GR100" i="8"/>
  <c r="GR98" i="8"/>
  <c r="GZ100" i="8"/>
  <c r="GZ98" i="8"/>
  <c r="HH100" i="8"/>
  <c r="HH98" i="8"/>
  <c r="HP100" i="8"/>
  <c r="HP98" i="8"/>
  <c r="HX100" i="8"/>
  <c r="HX98" i="8"/>
  <c r="IF100" i="8"/>
  <c r="IF98" i="8"/>
  <c r="IN100" i="8"/>
  <c r="IN98" i="8"/>
  <c r="IV100" i="8"/>
  <c r="IV98" i="8"/>
  <c r="JD100" i="8"/>
  <c r="JD98" i="8"/>
  <c r="JL100" i="8"/>
  <c r="JL98" i="8"/>
  <c r="JT100" i="8"/>
  <c r="JT98" i="8"/>
  <c r="KB100" i="8"/>
  <c r="KB98" i="8"/>
  <c r="KJ100" i="8"/>
  <c r="KJ98" i="8"/>
  <c r="KR100" i="8"/>
  <c r="KR98" i="8"/>
  <c r="KZ100" i="8"/>
  <c r="KZ98" i="8"/>
  <c r="LH100" i="8"/>
  <c r="LH98" i="8"/>
  <c r="LP100" i="8"/>
  <c r="LP98" i="8"/>
  <c r="LX100" i="8"/>
  <c r="LX98" i="8"/>
  <c r="MF100" i="8"/>
  <c r="MF98" i="8"/>
  <c r="MJ100" i="8"/>
  <c r="MJ98" i="8"/>
  <c r="MR100" i="8"/>
  <c r="MR98" i="8"/>
  <c r="MZ100" i="8"/>
  <c r="MZ98" i="8"/>
  <c r="EU98" i="8"/>
  <c r="GA98" i="8"/>
  <c r="EY100" i="8"/>
  <c r="I100" i="8"/>
  <c r="CU98" i="8"/>
  <c r="DP98" i="8"/>
  <c r="EA98" i="8"/>
  <c r="EM98" i="8"/>
  <c r="FC98" i="8"/>
  <c r="FS98" i="8"/>
  <c r="GI98" i="8"/>
  <c r="GY98" i="8"/>
  <c r="HO98" i="8"/>
  <c r="DS100" i="8"/>
  <c r="GE100" i="8"/>
  <c r="BF100" i="8"/>
  <c r="BJ100" i="8"/>
  <c r="BN100" i="8"/>
  <c r="BR100" i="8"/>
  <c r="BV100" i="8"/>
  <c r="BZ100" i="8"/>
  <c r="CD100" i="8"/>
  <c r="CH100" i="8"/>
  <c r="CL100" i="8"/>
  <c r="CP100" i="8"/>
  <c r="CT100" i="8"/>
  <c r="CX100" i="8"/>
  <c r="DB100" i="8"/>
  <c r="DF100" i="8"/>
  <c r="DJ100" i="8"/>
  <c r="DN100" i="8"/>
  <c r="DR100" i="8"/>
  <c r="DV100" i="8"/>
  <c r="DZ100" i="8"/>
  <c r="ED100" i="8"/>
  <c r="EH100" i="8"/>
  <c r="EL100" i="8"/>
  <c r="EP100" i="8"/>
  <c r="ET100" i="8"/>
  <c r="EX100" i="8"/>
  <c r="FB100" i="8"/>
  <c r="FF100" i="8"/>
  <c r="FJ100" i="8"/>
  <c r="FN100" i="8"/>
  <c r="FR100" i="8"/>
  <c r="FV100" i="8"/>
  <c r="FZ100" i="8"/>
  <c r="GD100" i="8"/>
  <c r="GH100" i="8"/>
  <c r="GL100" i="8"/>
  <c r="GP100" i="8"/>
  <c r="GT100" i="8"/>
  <c r="GX100" i="8"/>
  <c r="HB100" i="8"/>
  <c r="HF100" i="8"/>
  <c r="HJ100" i="8"/>
  <c r="HN100" i="8"/>
  <c r="HR100" i="8"/>
  <c r="HV100" i="8"/>
  <c r="HZ100" i="8"/>
  <c r="ID100" i="8"/>
  <c r="IH100" i="8"/>
  <c r="IL100" i="8"/>
  <c r="IP100" i="8"/>
  <c r="IT100" i="8"/>
  <c r="IX100" i="8"/>
  <c r="JB100" i="8"/>
  <c r="JF100" i="8"/>
  <c r="JJ100" i="8"/>
  <c r="JN100" i="8"/>
  <c r="JR100" i="8"/>
  <c r="JV100" i="8"/>
  <c r="JZ100" i="8"/>
  <c r="KD100" i="8"/>
  <c r="KH100" i="8"/>
  <c r="KL100" i="8"/>
  <c r="KP100" i="8"/>
  <c r="KT100" i="8"/>
  <c r="KX100" i="8"/>
  <c r="LB100" i="8"/>
  <c r="LF100" i="8"/>
  <c r="LJ100" i="8"/>
  <c r="LN100" i="8"/>
  <c r="LR100" i="8"/>
  <c r="LV100" i="8"/>
  <c r="LZ100" i="8"/>
  <c r="MD100" i="8"/>
  <c r="MH100" i="8"/>
  <c r="ML100" i="8"/>
  <c r="MP100" i="8"/>
  <c r="MT100" i="8"/>
  <c r="MX100" i="8"/>
  <c r="NB100" i="8"/>
  <c r="CX98" i="8"/>
  <c r="DN98" i="8"/>
  <c r="ED98" i="8"/>
  <c r="JG98" i="8"/>
  <c r="KM98" i="8"/>
  <c r="LS98" i="8"/>
  <c r="MY98" i="8"/>
  <c r="IE100" i="8"/>
  <c r="II100" i="8"/>
  <c r="IU100" i="8"/>
  <c r="IY100" i="8"/>
  <c r="JK100" i="8"/>
  <c r="JO100" i="8"/>
  <c r="KA100" i="8"/>
  <c r="KE100" i="8"/>
  <c r="KQ100" i="8"/>
  <c r="KU100" i="8"/>
  <c r="LG100" i="8"/>
  <c r="LK100" i="8"/>
  <c r="LW100" i="8"/>
  <c r="MA100" i="8"/>
  <c r="MM100" i="8"/>
  <c r="MQ100" i="8"/>
  <c r="NC100" i="8"/>
  <c r="CT98" i="8"/>
  <c r="DJ98" i="8"/>
  <c r="DZ98" i="8"/>
  <c r="EL98" i="8"/>
  <c r="ET98" i="8"/>
  <c r="FB98" i="8"/>
  <c r="FJ98" i="8"/>
  <c r="FR98" i="8"/>
  <c r="FZ98" i="8"/>
  <c r="GH98" i="8"/>
  <c r="GP98" i="8"/>
  <c r="GX98" i="8"/>
  <c r="HF98" i="8"/>
  <c r="HN98" i="8"/>
  <c r="HV98" i="8"/>
  <c r="ID98" i="8"/>
  <c r="IL98" i="8"/>
  <c r="IT98" i="8"/>
  <c r="JB98" i="8"/>
  <c r="JJ98" i="8"/>
  <c r="JR98" i="8"/>
  <c r="JZ98" i="8"/>
  <c r="KH98" i="8"/>
  <c r="KP98" i="8"/>
  <c r="KX98" i="8"/>
  <c r="LF98" i="8"/>
  <c r="LN98" i="8"/>
  <c r="LV98" i="8"/>
  <c r="MD98" i="8"/>
  <c r="ML98" i="8"/>
  <c r="MT98" i="8"/>
  <c r="NB98" i="8"/>
  <c r="D69" i="8"/>
  <c r="H77" i="8"/>
  <c r="D46" i="8"/>
  <c r="H54" i="8"/>
  <c r="I12" i="8"/>
  <c r="I23" i="8"/>
  <c r="I58" i="8"/>
  <c r="J4" i="8"/>
  <c r="L6" i="8"/>
  <c r="M6" i="8" s="1"/>
  <c r="M110" i="8" s="1"/>
  <c r="L41" i="8"/>
  <c r="K110" i="8"/>
  <c r="K87" i="8"/>
  <c r="K64" i="8"/>
  <c r="H31" i="8"/>
  <c r="K41" i="8"/>
  <c r="H65" i="8"/>
  <c r="J113" i="8"/>
  <c r="J104" i="8"/>
  <c r="J90" i="8"/>
  <c r="J81" i="8"/>
  <c r="J67" i="8"/>
  <c r="J58" i="8"/>
  <c r="J44" i="8"/>
  <c r="J35" i="8"/>
  <c r="J12" i="8"/>
  <c r="K4" i="8"/>
  <c r="I113" i="8"/>
  <c r="I104" i="8"/>
  <c r="I81" i="8"/>
  <c r="I90" i="8"/>
  <c r="I67" i="8"/>
  <c r="I44" i="8"/>
  <c r="I21" i="8"/>
  <c r="I35" i="8"/>
  <c r="H42" i="8"/>
  <c r="A57" i="8"/>
  <c r="J87" i="8"/>
  <c r="J110" i="8"/>
  <c r="J64" i="8"/>
  <c r="J18" i="8"/>
  <c r="J41" i="8"/>
  <c r="H88" i="8"/>
  <c r="H111" i="8"/>
  <c r="D115" i="7"/>
  <c r="D69" i="7"/>
  <c r="D46" i="7"/>
  <c r="L116" i="6" l="1"/>
  <c r="K116" i="6"/>
  <c r="I121" i="6"/>
  <c r="K117" i="6"/>
  <c r="J116" i="6"/>
  <c r="L117" i="6"/>
  <c r="L121" i="6" s="1"/>
  <c r="K93" i="6"/>
  <c r="L94" i="6"/>
  <c r="L98" i="6" s="1"/>
  <c r="I98" i="6"/>
  <c r="J93" i="6"/>
  <c r="K94" i="6"/>
  <c r="K70" i="6"/>
  <c r="L70" i="6"/>
  <c r="L71" i="6"/>
  <c r="L75" i="6" s="1"/>
  <c r="J70" i="6"/>
  <c r="I75" i="6"/>
  <c r="K71" i="6"/>
  <c r="K75" i="6" s="1"/>
  <c r="L47" i="6"/>
  <c r="K47" i="6"/>
  <c r="J52" i="6"/>
  <c r="M47" i="6"/>
  <c r="M48" i="6"/>
  <c r="L25" i="6"/>
  <c r="L24" i="6"/>
  <c r="O93" i="7"/>
  <c r="O94" i="7"/>
  <c r="L98" i="7"/>
  <c r="Q93" i="7"/>
  <c r="M93" i="7"/>
  <c r="P94" i="7"/>
  <c r="P98" i="7" s="1"/>
  <c r="J70" i="7"/>
  <c r="I75" i="7"/>
  <c r="K71" i="7"/>
  <c r="K70" i="7"/>
  <c r="I52" i="7"/>
  <c r="K48" i="7"/>
  <c r="J47" i="7"/>
  <c r="L47" i="7"/>
  <c r="Q25" i="7"/>
  <c r="L25" i="7"/>
  <c r="L116" i="8"/>
  <c r="K116" i="8"/>
  <c r="J116" i="8"/>
  <c r="K117" i="8"/>
  <c r="K93" i="8"/>
  <c r="K94" i="8"/>
  <c r="K71" i="8"/>
  <c r="K70" i="8"/>
  <c r="M47" i="8"/>
  <c r="M48" i="8"/>
  <c r="N48" i="8"/>
  <c r="O47" i="8"/>
  <c r="GP25" i="8"/>
  <c r="N24" i="8"/>
  <c r="O25" i="8"/>
  <c r="O24" i="8"/>
  <c r="M24" i="8"/>
  <c r="J29" i="8"/>
  <c r="J100" i="8"/>
  <c r="J98" i="8"/>
  <c r="K29" i="8"/>
  <c r="M41" i="8"/>
  <c r="L64" i="8"/>
  <c r="M64" i="8"/>
  <c r="L87" i="8"/>
  <c r="M18" i="8"/>
  <c r="M87" i="8"/>
  <c r="L4" i="8"/>
  <c r="K23" i="8"/>
  <c r="L18" i="8"/>
  <c r="L110" i="8"/>
  <c r="N6" i="8"/>
  <c r="N110" i="8" s="1"/>
  <c r="J21" i="8"/>
  <c r="J23" i="8"/>
  <c r="L104" i="8"/>
  <c r="A80" i="8"/>
  <c r="B57" i="8"/>
  <c r="K113" i="8"/>
  <c r="K104" i="8"/>
  <c r="K90" i="8"/>
  <c r="K81" i="8"/>
  <c r="K67" i="8"/>
  <c r="K58" i="8"/>
  <c r="K44" i="8"/>
  <c r="K21" i="8"/>
  <c r="K35" i="8"/>
  <c r="K12" i="8"/>
  <c r="K121" i="6" l="1"/>
  <c r="M116" i="6"/>
  <c r="M117" i="6"/>
  <c r="M94" i="6"/>
  <c r="K98" i="6"/>
  <c r="L93" i="6"/>
  <c r="M93" i="6"/>
  <c r="N93" i="6"/>
  <c r="M70" i="6"/>
  <c r="D70" i="6"/>
  <c r="D71" i="6"/>
  <c r="M71" i="6"/>
  <c r="M75" i="6" s="1"/>
  <c r="D75" i="6" s="1"/>
  <c r="N47" i="6"/>
  <c r="M52" i="6"/>
  <c r="N48" i="6"/>
  <c r="N52" i="6" s="1"/>
  <c r="O48" i="6"/>
  <c r="O52" i="6" s="1"/>
  <c r="M24" i="6"/>
  <c r="M25" i="6"/>
  <c r="O98" i="7"/>
  <c r="Q94" i="7"/>
  <c r="P93" i="7"/>
  <c r="K75" i="7"/>
  <c r="L70" i="7"/>
  <c r="L71" i="7"/>
  <c r="K52" i="7"/>
  <c r="L48" i="7"/>
  <c r="R24" i="7"/>
  <c r="R25" i="7"/>
  <c r="S25" i="7"/>
  <c r="M25" i="7"/>
  <c r="N25" i="7" s="1"/>
  <c r="M24" i="7"/>
  <c r="N24" i="7"/>
  <c r="L117" i="8"/>
  <c r="M93" i="8"/>
  <c r="N94" i="8"/>
  <c r="L94" i="8"/>
  <c r="M94" i="8"/>
  <c r="N93" i="8"/>
  <c r="L93" i="8"/>
  <c r="L71" i="8"/>
  <c r="L70" i="8"/>
  <c r="P48" i="8"/>
  <c r="N47" i="8"/>
  <c r="O48" i="8"/>
  <c r="GQ25" i="8"/>
  <c r="GQ24" i="8"/>
  <c r="P25" i="8"/>
  <c r="Q25" i="8"/>
  <c r="P24" i="8"/>
  <c r="L100" i="8"/>
  <c r="K100" i="8"/>
  <c r="K98" i="8"/>
  <c r="L29" i="8"/>
  <c r="N18" i="8"/>
  <c r="L58" i="8"/>
  <c r="L113" i="8"/>
  <c r="L23" i="8"/>
  <c r="M4" i="8"/>
  <c r="L90" i="8"/>
  <c r="L81" i="8"/>
  <c r="N64" i="8"/>
  <c r="L44" i="8"/>
  <c r="L21" i="8"/>
  <c r="L67" i="8"/>
  <c r="O6" i="8"/>
  <c r="O41" i="8" s="1"/>
  <c r="N87" i="8"/>
  <c r="L12" i="8"/>
  <c r="L35" i="8"/>
  <c r="N41" i="8"/>
  <c r="O64" i="8"/>
  <c r="A103" i="8"/>
  <c r="B80" i="8"/>
  <c r="M121" i="6" l="1"/>
  <c r="N116" i="6"/>
  <c r="N117" i="6"/>
  <c r="N121" i="6" s="1"/>
  <c r="O116" i="6"/>
  <c r="O94" i="6"/>
  <c r="O98" i="6" s="1"/>
  <c r="M98" i="6"/>
  <c r="N94" i="6"/>
  <c r="P93" i="6"/>
  <c r="O93" i="6"/>
  <c r="P48" i="6"/>
  <c r="P52" i="6" s="1"/>
  <c r="Q48" i="6"/>
  <c r="Q52" i="6" s="1"/>
  <c r="P47" i="6"/>
  <c r="O47" i="6"/>
  <c r="D47" i="6" s="1"/>
  <c r="Q47" i="6"/>
  <c r="R47" i="6"/>
  <c r="N25" i="6"/>
  <c r="N24" i="6"/>
  <c r="O24" i="6"/>
  <c r="Q98" i="7"/>
  <c r="R94" i="7"/>
  <c r="R93" i="7"/>
  <c r="S93" i="7"/>
  <c r="L75" i="7"/>
  <c r="M70" i="7"/>
  <c r="M71" i="7"/>
  <c r="N70" i="7"/>
  <c r="L52" i="7"/>
  <c r="M48" i="7"/>
  <c r="M47" i="7"/>
  <c r="T25" i="7"/>
  <c r="S24" i="7"/>
  <c r="T24" i="7"/>
  <c r="M117" i="8"/>
  <c r="M116" i="8"/>
  <c r="O93" i="8"/>
  <c r="P93" i="8"/>
  <c r="P94" i="8"/>
  <c r="O94" i="8"/>
  <c r="L98" i="8"/>
  <c r="M71" i="8"/>
  <c r="M70" i="8"/>
  <c r="P47" i="8"/>
  <c r="Q47" i="8"/>
  <c r="Q48" i="8"/>
  <c r="GR24" i="8"/>
  <c r="GR25" i="8"/>
  <c r="R24" i="8"/>
  <c r="Q24" i="8"/>
  <c r="R25" i="8"/>
  <c r="M98" i="8"/>
  <c r="M100" i="8"/>
  <c r="O18" i="8"/>
  <c r="O87" i="8"/>
  <c r="P6" i="8"/>
  <c r="O110" i="8"/>
  <c r="M67" i="8"/>
  <c r="M23" i="8"/>
  <c r="M81" i="8"/>
  <c r="M12" i="8"/>
  <c r="M104" i="8"/>
  <c r="M58" i="8"/>
  <c r="M113" i="8"/>
  <c r="M44" i="8"/>
  <c r="M21" i="8"/>
  <c r="M90" i="8"/>
  <c r="M35" i="8"/>
  <c r="N4" i="8"/>
  <c r="P110" i="8"/>
  <c r="P87" i="8"/>
  <c r="P41" i="8"/>
  <c r="Q6" i="8"/>
  <c r="P18" i="8"/>
  <c r="P64" i="8"/>
  <c r="B103" i="8"/>
  <c r="O117" i="6" l="1"/>
  <c r="N98" i="6"/>
  <c r="P94" i="6"/>
  <c r="P98" i="6" s="1"/>
  <c r="R48" i="6"/>
  <c r="R52" i="6" s="1"/>
  <c r="D52" i="6" s="1"/>
  <c r="O25" i="6"/>
  <c r="R98" i="7"/>
  <c r="T93" i="7"/>
  <c r="S94" i="7"/>
  <c r="M75" i="7"/>
  <c r="N71" i="7"/>
  <c r="M52" i="7"/>
  <c r="P48" i="7"/>
  <c r="P52" i="7" s="1"/>
  <c r="N48" i="7"/>
  <c r="P47" i="7"/>
  <c r="O48" i="7"/>
  <c r="O52" i="7" s="1"/>
  <c r="N47" i="7"/>
  <c r="O47" i="7"/>
  <c r="U24" i="7"/>
  <c r="U25" i="7"/>
  <c r="V25" i="7"/>
  <c r="N116" i="8"/>
  <c r="O117" i="8"/>
  <c r="N117" i="8"/>
  <c r="Q94" i="8"/>
  <c r="Q93" i="8"/>
  <c r="N70" i="8"/>
  <c r="N71" i="8"/>
  <c r="O70" i="8"/>
  <c r="R47" i="8"/>
  <c r="R48" i="8"/>
  <c r="GS25" i="8"/>
  <c r="GT25" i="8"/>
  <c r="GS24" i="8"/>
  <c r="S24" i="8"/>
  <c r="S25" i="8"/>
  <c r="T24" i="8"/>
  <c r="M29" i="8"/>
  <c r="N100" i="8"/>
  <c r="N98" i="8"/>
  <c r="O29" i="8"/>
  <c r="N23" i="8"/>
  <c r="N81" i="8"/>
  <c r="N58" i="8"/>
  <c r="N35" i="8"/>
  <c r="N21" i="8"/>
  <c r="O4" i="8"/>
  <c r="N104" i="8"/>
  <c r="N12" i="8"/>
  <c r="N113" i="8"/>
  <c r="N90" i="8"/>
  <c r="N67" i="8"/>
  <c r="N44" i="8"/>
  <c r="Q87" i="8"/>
  <c r="Q110" i="8"/>
  <c r="Q41" i="8"/>
  <c r="R6" i="8"/>
  <c r="Q64" i="8"/>
  <c r="Q18" i="8"/>
  <c r="O121" i="6" l="1"/>
  <c r="P116" i="6"/>
  <c r="Q116" i="6"/>
  <c r="P117" i="6"/>
  <c r="P121" i="6" s="1"/>
  <c r="Q93" i="6"/>
  <c r="Q94" i="6"/>
  <c r="D48" i="6"/>
  <c r="P24" i="6"/>
  <c r="P25" i="6"/>
  <c r="S98" i="7"/>
  <c r="U94" i="7"/>
  <c r="U98" i="7" s="1"/>
  <c r="T94" i="7"/>
  <c r="V94" i="7"/>
  <c r="V98" i="7" s="1"/>
  <c r="U93" i="7"/>
  <c r="N75" i="7"/>
  <c r="O70" i="7"/>
  <c r="O71" i="7"/>
  <c r="N52" i="7"/>
  <c r="Q48" i="7"/>
  <c r="Q47" i="7"/>
  <c r="W25" i="7"/>
  <c r="W24" i="7"/>
  <c r="V24" i="7"/>
  <c r="O116" i="8"/>
  <c r="P116" i="8"/>
  <c r="P117" i="8"/>
  <c r="Q116" i="8"/>
  <c r="S93" i="8"/>
  <c r="R93" i="8"/>
  <c r="R94" i="8"/>
  <c r="P70" i="8"/>
  <c r="O71" i="8"/>
  <c r="S48" i="8"/>
  <c r="S47" i="8"/>
  <c r="T47" i="8"/>
  <c r="T48" i="8"/>
  <c r="U48" i="8" s="1"/>
  <c r="V48" i="8" s="1"/>
  <c r="GU24" i="8"/>
  <c r="GU25" i="8"/>
  <c r="GT24" i="8"/>
  <c r="GV25" i="8"/>
  <c r="GW25" i="8"/>
  <c r="T25" i="8"/>
  <c r="N29" i="8"/>
  <c r="P98" i="8"/>
  <c r="O100" i="8"/>
  <c r="O98" i="8"/>
  <c r="P100" i="8"/>
  <c r="O23" i="8"/>
  <c r="O104" i="8"/>
  <c r="O67" i="8"/>
  <c r="P4" i="8"/>
  <c r="O44" i="8"/>
  <c r="O113" i="8"/>
  <c r="O35" i="8"/>
  <c r="O58" i="8"/>
  <c r="O21" i="8"/>
  <c r="O90" i="8"/>
  <c r="O12" i="8"/>
  <c r="O81" i="8"/>
  <c r="R110" i="8"/>
  <c r="R87" i="8"/>
  <c r="R64" i="8"/>
  <c r="R18" i="8"/>
  <c r="R41" i="8"/>
  <c r="S6" i="8"/>
  <c r="Q117" i="6" l="1"/>
  <c r="Q98" i="6"/>
  <c r="R93" i="6"/>
  <c r="R94" i="6"/>
  <c r="R98" i="6" s="1"/>
  <c r="Q25" i="6"/>
  <c r="R24" i="6" s="1"/>
  <c r="R25" i="6"/>
  <c r="S25" i="6" s="1"/>
  <c r="Q24" i="6"/>
  <c r="W93" i="7"/>
  <c r="W94" i="7"/>
  <c r="T98" i="7"/>
  <c r="V93" i="7"/>
  <c r="O75" i="7"/>
  <c r="P71" i="7"/>
  <c r="Q70" i="7"/>
  <c r="P70" i="7"/>
  <c r="Q52" i="7"/>
  <c r="R47" i="7"/>
  <c r="R48" i="7"/>
  <c r="X24" i="7"/>
  <c r="X25" i="7"/>
  <c r="R116" i="8"/>
  <c r="Q117" i="8"/>
  <c r="S94" i="8"/>
  <c r="Q71" i="8"/>
  <c r="P71" i="8"/>
  <c r="Q70" i="8"/>
  <c r="W47" i="8"/>
  <c r="W48" i="8"/>
  <c r="X47" i="8" s="1"/>
  <c r="X48" i="8"/>
  <c r="U47" i="8"/>
  <c r="V47" i="8"/>
  <c r="GV24" i="8"/>
  <c r="GX24" i="8"/>
  <c r="GW24" i="8"/>
  <c r="GX25" i="8"/>
  <c r="U25" i="8"/>
  <c r="U24" i="8"/>
  <c r="P29" i="8"/>
  <c r="R100" i="8"/>
  <c r="R98" i="8"/>
  <c r="Q98" i="8"/>
  <c r="Q100" i="8"/>
  <c r="P23" i="8"/>
  <c r="P81" i="8"/>
  <c r="P35" i="8"/>
  <c r="Q4" i="8"/>
  <c r="P44" i="8"/>
  <c r="P67" i="8"/>
  <c r="P21" i="8"/>
  <c r="P90" i="8"/>
  <c r="P113" i="8"/>
  <c r="P58" i="8"/>
  <c r="P12" i="8"/>
  <c r="P104" i="8"/>
  <c r="S110" i="8"/>
  <c r="S87" i="8"/>
  <c r="S64" i="8"/>
  <c r="S41" i="8"/>
  <c r="T6" i="8"/>
  <c r="S18" i="8"/>
  <c r="Q121" i="6" l="1"/>
  <c r="R116" i="6"/>
  <c r="R117" i="6"/>
  <c r="S93" i="6"/>
  <c r="S94" i="6"/>
  <c r="T24" i="6"/>
  <c r="T25" i="6"/>
  <c r="S24" i="6"/>
  <c r="W98" i="7"/>
  <c r="X93" i="7"/>
  <c r="X94" i="7"/>
  <c r="Y93" i="7"/>
  <c r="P75" i="7"/>
  <c r="Q71" i="7"/>
  <c r="R52" i="7"/>
  <c r="S47" i="7"/>
  <c r="S48" i="7"/>
  <c r="Y24" i="7"/>
  <c r="Y25" i="7"/>
  <c r="R117" i="8"/>
  <c r="T94" i="8"/>
  <c r="T93" i="8"/>
  <c r="U94" i="8"/>
  <c r="V93" i="8" s="1"/>
  <c r="R71" i="8"/>
  <c r="R70" i="8"/>
  <c r="Y47" i="8"/>
  <c r="Y48" i="8"/>
  <c r="GY24" i="8"/>
  <c r="GY25" i="8"/>
  <c r="V24" i="8"/>
  <c r="V25" i="8"/>
  <c r="Q29" i="8"/>
  <c r="S100" i="8"/>
  <c r="S98" i="8"/>
  <c r="Q23" i="8"/>
  <c r="Q67" i="8"/>
  <c r="Q35" i="8"/>
  <c r="Q21" i="8"/>
  <c r="Q113" i="8"/>
  <c r="Q81" i="8"/>
  <c r="Q90" i="8"/>
  <c r="Q44" i="8"/>
  <c r="R4" i="8"/>
  <c r="Q104" i="8"/>
  <c r="Q58" i="8"/>
  <c r="Q12" i="8"/>
  <c r="T110" i="8"/>
  <c r="T64" i="8"/>
  <c r="T41" i="8"/>
  <c r="T18" i="8"/>
  <c r="T87" i="8"/>
  <c r="U6" i="8"/>
  <c r="R121" i="6" l="1"/>
  <c r="S116" i="6"/>
  <c r="S117" i="6"/>
  <c r="S98" i="6"/>
  <c r="T93" i="6"/>
  <c r="D93" i="6" s="1"/>
  <c r="T94" i="6"/>
  <c r="U24" i="6"/>
  <c r="U25" i="6"/>
  <c r="X98" i="7"/>
  <c r="Y94" i="7"/>
  <c r="Q75" i="7"/>
  <c r="R71" i="7"/>
  <c r="R70" i="7"/>
  <c r="S52" i="7"/>
  <c r="T47" i="7"/>
  <c r="T48" i="7"/>
  <c r="Z24" i="7"/>
  <c r="Z25" i="7"/>
  <c r="S116" i="8"/>
  <c r="S117" i="8"/>
  <c r="U93" i="8"/>
  <c r="V94" i="8"/>
  <c r="S71" i="8"/>
  <c r="T70" i="8" s="1"/>
  <c r="S70" i="8"/>
  <c r="Z48" i="8"/>
  <c r="Z47" i="8"/>
  <c r="GZ25" i="8"/>
  <c r="GZ24" i="8"/>
  <c r="W24" i="8"/>
  <c r="W25" i="8"/>
  <c r="R29" i="8"/>
  <c r="T100" i="8"/>
  <c r="T98" i="8"/>
  <c r="R23" i="8"/>
  <c r="R90" i="8"/>
  <c r="R58" i="8"/>
  <c r="S4" i="8"/>
  <c r="R113" i="8"/>
  <c r="R12" i="8"/>
  <c r="R104" i="8"/>
  <c r="R44" i="8"/>
  <c r="R81" i="8"/>
  <c r="R21" i="8"/>
  <c r="R35" i="8"/>
  <c r="R67" i="8"/>
  <c r="U110" i="8"/>
  <c r="U64" i="8"/>
  <c r="U41" i="8"/>
  <c r="V6" i="8"/>
  <c r="U87" i="8"/>
  <c r="U18" i="8"/>
  <c r="S121" i="6" l="1"/>
  <c r="T117" i="6"/>
  <c r="T116" i="6"/>
  <c r="T98" i="6"/>
  <c r="D98" i="6" s="1"/>
  <c r="D94" i="6"/>
  <c r="V24" i="6"/>
  <c r="V25" i="6"/>
  <c r="Y98" i="7"/>
  <c r="Z94" i="7"/>
  <c r="Z93" i="7"/>
  <c r="R75" i="7"/>
  <c r="S70" i="7"/>
  <c r="S71" i="7"/>
  <c r="T52" i="7"/>
  <c r="U48" i="7"/>
  <c r="U47" i="7"/>
  <c r="AA25" i="7"/>
  <c r="AA24" i="7"/>
  <c r="T117" i="8"/>
  <c r="T116" i="8"/>
  <c r="W94" i="8"/>
  <c r="W93" i="8"/>
  <c r="T71" i="8"/>
  <c r="AA48" i="8"/>
  <c r="AA47" i="8"/>
  <c r="HA25" i="8"/>
  <c r="HA24" i="8"/>
  <c r="X25" i="8"/>
  <c r="X24" i="8"/>
  <c r="S29" i="8"/>
  <c r="U29" i="8"/>
  <c r="U98" i="8"/>
  <c r="U100" i="8"/>
  <c r="S23" i="8"/>
  <c r="S104" i="8"/>
  <c r="S113" i="8"/>
  <c r="T4" i="8"/>
  <c r="S67" i="8"/>
  <c r="S21" i="8"/>
  <c r="S90" i="8"/>
  <c r="S12" i="8"/>
  <c r="S58" i="8"/>
  <c r="S44" i="8"/>
  <c r="S81" i="8"/>
  <c r="S35" i="8"/>
  <c r="V110" i="8"/>
  <c r="V87" i="8"/>
  <c r="V64" i="8"/>
  <c r="V18" i="8"/>
  <c r="W6" i="8"/>
  <c r="V41" i="8"/>
  <c r="T121" i="6" l="1"/>
  <c r="U117" i="6"/>
  <c r="U116" i="6"/>
  <c r="W24" i="6"/>
  <c r="W25" i="6"/>
  <c r="Z98" i="7"/>
  <c r="AA94" i="7"/>
  <c r="AA93" i="7"/>
  <c r="S75" i="7"/>
  <c r="T71" i="7"/>
  <c r="T70" i="7"/>
  <c r="U52" i="7"/>
  <c r="V48" i="7"/>
  <c r="V47" i="7"/>
  <c r="AB25" i="7"/>
  <c r="AB24" i="7"/>
  <c r="U117" i="8"/>
  <c r="U116" i="8"/>
  <c r="X93" i="8"/>
  <c r="X94" i="8"/>
  <c r="U70" i="8"/>
  <c r="U71" i="8"/>
  <c r="AB47" i="8"/>
  <c r="AB48" i="8"/>
  <c r="HB25" i="8"/>
  <c r="HB24" i="8"/>
  <c r="Y24" i="8"/>
  <c r="Y25" i="8"/>
  <c r="T29" i="8"/>
  <c r="V29" i="8"/>
  <c r="W29" i="8"/>
  <c r="V100" i="8"/>
  <c r="V98" i="8"/>
  <c r="X29" i="8"/>
  <c r="T23" i="8"/>
  <c r="T90" i="8"/>
  <c r="T44" i="8"/>
  <c r="T21" i="8"/>
  <c r="T35" i="8"/>
  <c r="T104" i="8"/>
  <c r="T67" i="8"/>
  <c r="T58" i="8"/>
  <c r="T113" i="8"/>
  <c r="U4" i="8"/>
  <c r="T81" i="8"/>
  <c r="T12" i="8"/>
  <c r="W110" i="8"/>
  <c r="W87" i="8"/>
  <c r="W64" i="8"/>
  <c r="W41" i="8"/>
  <c r="X6" i="8"/>
  <c r="W18" i="8"/>
  <c r="U121" i="6" l="1"/>
  <c r="V117" i="6"/>
  <c r="V116" i="6"/>
  <c r="AA98" i="7"/>
  <c r="AB93" i="7"/>
  <c r="AB94" i="7"/>
  <c r="T75" i="7"/>
  <c r="U71" i="7"/>
  <c r="U70" i="7"/>
  <c r="V52" i="7"/>
  <c r="W48" i="7"/>
  <c r="W47" i="7"/>
  <c r="AC25" i="7"/>
  <c r="AC24" i="7"/>
  <c r="V117" i="8"/>
  <c r="V116" i="8"/>
  <c r="Y93" i="8"/>
  <c r="Y94" i="8"/>
  <c r="V71" i="8"/>
  <c r="V70" i="8"/>
  <c r="AC48" i="8"/>
  <c r="AC47" i="8"/>
  <c r="HC24" i="8"/>
  <c r="HC25" i="8"/>
  <c r="Z24" i="8"/>
  <c r="Z25" i="8"/>
  <c r="W100" i="8"/>
  <c r="W98" i="8"/>
  <c r="U23" i="8"/>
  <c r="U90" i="8"/>
  <c r="U44" i="8"/>
  <c r="U58" i="8"/>
  <c r="U104" i="8"/>
  <c r="U67" i="8"/>
  <c r="U113" i="8"/>
  <c r="V4" i="8"/>
  <c r="U81" i="8"/>
  <c r="U35" i="8"/>
  <c r="U21" i="8"/>
  <c r="U12" i="8"/>
  <c r="X110" i="8"/>
  <c r="X87" i="8"/>
  <c r="X41" i="8"/>
  <c r="X64" i="8"/>
  <c r="Y6" i="8"/>
  <c r="X18" i="8"/>
  <c r="V121" i="6" l="1"/>
  <c r="W116" i="6"/>
  <c r="W117" i="6"/>
  <c r="AB98" i="7"/>
  <c r="AC94" i="7"/>
  <c r="AC93" i="7"/>
  <c r="U75" i="7"/>
  <c r="V71" i="7"/>
  <c r="V70" i="7"/>
  <c r="W52" i="7"/>
  <c r="X48" i="7"/>
  <c r="X47" i="7"/>
  <c r="AD25" i="7"/>
  <c r="AD24" i="7"/>
  <c r="W117" i="8"/>
  <c r="W116" i="8"/>
  <c r="Z93" i="8"/>
  <c r="Z94" i="8"/>
  <c r="W70" i="8"/>
  <c r="W71" i="8"/>
  <c r="AD47" i="8"/>
  <c r="AD48" i="8"/>
  <c r="HD24" i="8"/>
  <c r="HD25" i="8"/>
  <c r="AA25" i="8"/>
  <c r="AA24" i="8"/>
  <c r="Y29" i="8"/>
  <c r="X98" i="8"/>
  <c r="X100" i="8"/>
  <c r="V23" i="8"/>
  <c r="V113" i="8"/>
  <c r="V81" i="8"/>
  <c r="V12" i="8"/>
  <c r="V67" i="8"/>
  <c r="V35" i="8"/>
  <c r="V90" i="8"/>
  <c r="V21" i="8"/>
  <c r="W4" i="8"/>
  <c r="V104" i="8"/>
  <c r="V44" i="8"/>
  <c r="V58" i="8"/>
  <c r="Y110" i="8"/>
  <c r="Y87" i="8"/>
  <c r="Y41" i="8"/>
  <c r="Y64" i="8"/>
  <c r="Z6" i="8"/>
  <c r="Y18" i="8"/>
  <c r="W121" i="6" l="1"/>
  <c r="X117" i="6"/>
  <c r="X116" i="6"/>
  <c r="AC98" i="7"/>
  <c r="AD93" i="7"/>
  <c r="AD94" i="7"/>
  <c r="V75" i="7"/>
  <c r="W70" i="7"/>
  <c r="W71" i="7"/>
  <c r="X52" i="7"/>
  <c r="Y48" i="7"/>
  <c r="Y47" i="7"/>
  <c r="AE24" i="7"/>
  <c r="AE25" i="7"/>
  <c r="X116" i="8"/>
  <c r="X117" i="8"/>
  <c r="AA94" i="8"/>
  <c r="AA93" i="8"/>
  <c r="X71" i="8"/>
  <c r="X70" i="8"/>
  <c r="AE48" i="8"/>
  <c r="AE47" i="8"/>
  <c r="HE24" i="8"/>
  <c r="HE25" i="8"/>
  <c r="AB24" i="8"/>
  <c r="AB25" i="8"/>
  <c r="Z29" i="8"/>
  <c r="Y98" i="8"/>
  <c r="Y100" i="8"/>
  <c r="W23" i="8"/>
  <c r="W67" i="8"/>
  <c r="X4" i="8"/>
  <c r="W113" i="8"/>
  <c r="W58" i="8"/>
  <c r="W21" i="8"/>
  <c r="W104" i="8"/>
  <c r="W35" i="8"/>
  <c r="W90" i="8"/>
  <c r="W44" i="8"/>
  <c r="W12" i="8"/>
  <c r="W81" i="8"/>
  <c r="Z110" i="8"/>
  <c r="Z87" i="8"/>
  <c r="Z64" i="8"/>
  <c r="Z18" i="8"/>
  <c r="AA6" i="8"/>
  <c r="Z41" i="8"/>
  <c r="X121" i="6" l="1"/>
  <c r="Y117" i="6"/>
  <c r="Y116" i="6"/>
  <c r="AD98" i="7"/>
  <c r="AE94" i="7"/>
  <c r="AE93" i="7"/>
  <c r="W75" i="7"/>
  <c r="X70" i="7"/>
  <c r="X71" i="7"/>
  <c r="Y52" i="7"/>
  <c r="Z47" i="7"/>
  <c r="Z48" i="7"/>
  <c r="AF24" i="7"/>
  <c r="AF25" i="7"/>
  <c r="Y117" i="8"/>
  <c r="Y116" i="8"/>
  <c r="AB94" i="8"/>
  <c r="AB93" i="8"/>
  <c r="Y70" i="8"/>
  <c r="Y71" i="8"/>
  <c r="AF47" i="8"/>
  <c r="AF48" i="8"/>
  <c r="HF25" i="8"/>
  <c r="HF24" i="8"/>
  <c r="AC25" i="8"/>
  <c r="AC24" i="8"/>
  <c r="AA29" i="8"/>
  <c r="Z100" i="8"/>
  <c r="Z98" i="8"/>
  <c r="X23" i="8"/>
  <c r="X58" i="8"/>
  <c r="X21" i="8"/>
  <c r="X35" i="8"/>
  <c r="X113" i="8"/>
  <c r="X12" i="8"/>
  <c r="X90" i="8"/>
  <c r="X44" i="8"/>
  <c r="Y4" i="8"/>
  <c r="X104" i="8"/>
  <c r="X67" i="8"/>
  <c r="X81" i="8"/>
  <c r="AA110" i="8"/>
  <c r="AA87" i="8"/>
  <c r="AA64" i="8"/>
  <c r="AA41" i="8"/>
  <c r="AB6" i="8"/>
  <c r="AA18" i="8"/>
  <c r="Y121" i="6" l="1"/>
  <c r="Z117" i="6"/>
  <c r="Z116" i="6"/>
  <c r="AE98" i="7"/>
  <c r="AF93" i="7"/>
  <c r="AF94" i="7"/>
  <c r="X75" i="7"/>
  <c r="Y71" i="7"/>
  <c r="Y70" i="7"/>
  <c r="Z52" i="7"/>
  <c r="AA47" i="7"/>
  <c r="AA48" i="7"/>
  <c r="AG24" i="7"/>
  <c r="AG25" i="7"/>
  <c r="Z117" i="8"/>
  <c r="Z116" i="8"/>
  <c r="AC93" i="8"/>
  <c r="AC94" i="8"/>
  <c r="Z71" i="8"/>
  <c r="Z70" i="8"/>
  <c r="AG48" i="8"/>
  <c r="AG47" i="8"/>
  <c r="HG24" i="8"/>
  <c r="HG25" i="8"/>
  <c r="AD24" i="8"/>
  <c r="AD25" i="8"/>
  <c r="AB29" i="8"/>
  <c r="AA100" i="8"/>
  <c r="AA98" i="8"/>
  <c r="Y23" i="8"/>
  <c r="Y90" i="8"/>
  <c r="Y44" i="8"/>
  <c r="Y113" i="8"/>
  <c r="Y35" i="8"/>
  <c r="Y21" i="8"/>
  <c r="Z4" i="8"/>
  <c r="Y104" i="8"/>
  <c r="Y81" i="8"/>
  <c r="Y67" i="8"/>
  <c r="Y58" i="8"/>
  <c r="Y12" i="8"/>
  <c r="AB110" i="8"/>
  <c r="AB87" i="8"/>
  <c r="AB64" i="8"/>
  <c r="AB41" i="8"/>
  <c r="AB18" i="8"/>
  <c r="AC6" i="8"/>
  <c r="Z121" i="6" l="1"/>
  <c r="AA116" i="6"/>
  <c r="AA117" i="6"/>
  <c r="AF98" i="7"/>
  <c r="AG94" i="7"/>
  <c r="AG93" i="7"/>
  <c r="Y75" i="7"/>
  <c r="Z71" i="7"/>
  <c r="Z70" i="7"/>
  <c r="AA52" i="7"/>
  <c r="AB48" i="7"/>
  <c r="AB47" i="7"/>
  <c r="AH24" i="7"/>
  <c r="AH25" i="7"/>
  <c r="AA117" i="8"/>
  <c r="AA116" i="8"/>
  <c r="AD94" i="8"/>
  <c r="AD93" i="8"/>
  <c r="AA70" i="8"/>
  <c r="AA71" i="8"/>
  <c r="AH48" i="8"/>
  <c r="AH47" i="8"/>
  <c r="HH24" i="8"/>
  <c r="HH25" i="8"/>
  <c r="AE25" i="8"/>
  <c r="AE24" i="8"/>
  <c r="AC29" i="8"/>
  <c r="AB100" i="8"/>
  <c r="AB98" i="8"/>
  <c r="Z23" i="8"/>
  <c r="Z90" i="8"/>
  <c r="Z58" i="8"/>
  <c r="AA4" i="8"/>
  <c r="Z113" i="8"/>
  <c r="Z81" i="8"/>
  <c r="Z21" i="8"/>
  <c r="Z12" i="8"/>
  <c r="Z44" i="8"/>
  <c r="Z104" i="8"/>
  <c r="Z67" i="8"/>
  <c r="Z35" i="8"/>
  <c r="AC110" i="8"/>
  <c r="AC87" i="8"/>
  <c r="AC64" i="8"/>
  <c r="AC41" i="8"/>
  <c r="AD6" i="8"/>
  <c r="AC18" i="8"/>
  <c r="AA121" i="6" l="1"/>
  <c r="AB117" i="6"/>
  <c r="AB116" i="6"/>
  <c r="D116" i="6" s="1"/>
  <c r="AG98" i="7"/>
  <c r="AH94" i="7"/>
  <c r="AH93" i="7"/>
  <c r="Z75" i="7"/>
  <c r="AA70" i="7"/>
  <c r="AA71" i="7"/>
  <c r="AB52" i="7"/>
  <c r="AC48" i="7"/>
  <c r="AC47" i="7"/>
  <c r="AI24" i="7"/>
  <c r="AI25" i="7"/>
  <c r="AB117" i="8"/>
  <c r="AB116" i="8"/>
  <c r="AE94" i="8"/>
  <c r="AE93" i="8"/>
  <c r="AB71" i="8"/>
  <c r="AB70" i="8"/>
  <c r="AI47" i="8"/>
  <c r="AI48" i="8"/>
  <c r="HI24" i="8"/>
  <c r="HI25" i="8"/>
  <c r="AF24" i="8"/>
  <c r="AF25" i="8"/>
  <c r="AD29" i="8"/>
  <c r="AC100" i="8"/>
  <c r="AC98" i="8"/>
  <c r="AA23" i="8"/>
  <c r="AA90" i="8"/>
  <c r="AA58" i="8"/>
  <c r="AA21" i="8"/>
  <c r="AA81" i="8"/>
  <c r="AA12" i="8"/>
  <c r="AA113" i="8"/>
  <c r="AB4" i="8"/>
  <c r="AA104" i="8"/>
  <c r="AA44" i="8"/>
  <c r="AA67" i="8"/>
  <c r="AA35" i="8"/>
  <c r="AD110" i="8"/>
  <c r="AD87" i="8"/>
  <c r="AD64" i="8"/>
  <c r="AD18" i="8"/>
  <c r="AD41" i="8"/>
  <c r="AE6" i="8"/>
  <c r="AB121" i="6" l="1"/>
  <c r="D121" i="6" s="1"/>
  <c r="D117" i="6"/>
  <c r="AH98" i="7"/>
  <c r="AI94" i="7"/>
  <c r="AI93" i="7"/>
  <c r="AA75" i="7"/>
  <c r="AB71" i="7"/>
  <c r="AB70" i="7"/>
  <c r="D70" i="7" s="1"/>
  <c r="AC52" i="7"/>
  <c r="AD48" i="7"/>
  <c r="AD47" i="7"/>
  <c r="AJ24" i="7"/>
  <c r="AJ25" i="7"/>
  <c r="AC117" i="8"/>
  <c r="AC116" i="8"/>
  <c r="AF94" i="8"/>
  <c r="AF93" i="8"/>
  <c r="AC71" i="8"/>
  <c r="AC70" i="8"/>
  <c r="AJ48" i="8"/>
  <c r="AJ47" i="8"/>
  <c r="HJ24" i="8"/>
  <c r="HJ25" i="8"/>
  <c r="AG25" i="8"/>
  <c r="AG24" i="8"/>
  <c r="AE29" i="8"/>
  <c r="AD100" i="8"/>
  <c r="AD98" i="8"/>
  <c r="AF29" i="8"/>
  <c r="AB23" i="8"/>
  <c r="AB104" i="8"/>
  <c r="AB81" i="8"/>
  <c r="AB67" i="8"/>
  <c r="AB12" i="8"/>
  <c r="AB44" i="8"/>
  <c r="AB90" i="8"/>
  <c r="AB58" i="8"/>
  <c r="AC4" i="8"/>
  <c r="AB113" i="8"/>
  <c r="AB35" i="8"/>
  <c r="AB21" i="8"/>
  <c r="AE110" i="8"/>
  <c r="AE87" i="8"/>
  <c r="AE64" i="8"/>
  <c r="AE41" i="8"/>
  <c r="AE18" i="8"/>
  <c r="AF6" i="8"/>
  <c r="AI98" i="7" l="1"/>
  <c r="AJ94" i="7"/>
  <c r="AJ93" i="7"/>
  <c r="AB75" i="7"/>
  <c r="D75" i="7" s="1"/>
  <c r="D71" i="7"/>
  <c r="AD52" i="7"/>
  <c r="AE47" i="7"/>
  <c r="AE48" i="7"/>
  <c r="AK25" i="7"/>
  <c r="AK24" i="7"/>
  <c r="AD116" i="8"/>
  <c r="AD117" i="8"/>
  <c r="AG93" i="8"/>
  <c r="AG94" i="8"/>
  <c r="AD71" i="8"/>
  <c r="AD70" i="8"/>
  <c r="AK47" i="8"/>
  <c r="AK48" i="8"/>
  <c r="HK25" i="8"/>
  <c r="HK24" i="8"/>
  <c r="AH25" i="8"/>
  <c r="AH24" i="8"/>
  <c r="AE100" i="8"/>
  <c r="AE98" i="8"/>
  <c r="AG29" i="8"/>
  <c r="AC23" i="8"/>
  <c r="AC113" i="8"/>
  <c r="AC90" i="8"/>
  <c r="AC58" i="8"/>
  <c r="AC12" i="8"/>
  <c r="AC35" i="8"/>
  <c r="AC104" i="8"/>
  <c r="AC81" i="8"/>
  <c r="AC44" i="8"/>
  <c r="AD4" i="8"/>
  <c r="AC67" i="8"/>
  <c r="AC21" i="8"/>
  <c r="AF87" i="8"/>
  <c r="AF110" i="8"/>
  <c r="AF41" i="8"/>
  <c r="AF18" i="8"/>
  <c r="AF64" i="8"/>
  <c r="AG6" i="8"/>
  <c r="AJ98" i="7" l="1"/>
  <c r="AK94" i="7"/>
  <c r="AK93" i="7"/>
  <c r="AE52" i="7"/>
  <c r="AF48" i="7"/>
  <c r="AF47" i="7"/>
  <c r="AL24" i="7"/>
  <c r="AL25" i="7"/>
  <c r="AE117" i="8"/>
  <c r="AE116" i="8"/>
  <c r="AH93" i="8"/>
  <c r="AH94" i="8"/>
  <c r="AE71" i="8"/>
  <c r="AE70" i="8"/>
  <c r="AL48" i="8"/>
  <c r="AL47" i="8"/>
  <c r="HL25" i="8"/>
  <c r="HL24" i="8"/>
  <c r="AI25" i="8"/>
  <c r="AI24" i="8"/>
  <c r="AF100" i="8"/>
  <c r="AF98" i="8"/>
  <c r="AH29" i="8"/>
  <c r="AD23" i="8"/>
  <c r="AD90" i="8"/>
  <c r="AD21" i="8"/>
  <c r="AD104" i="8"/>
  <c r="AD81" i="8"/>
  <c r="AD12" i="8"/>
  <c r="AE4" i="8"/>
  <c r="AD67" i="8"/>
  <c r="AD44" i="8"/>
  <c r="AD113" i="8"/>
  <c r="AD58" i="8"/>
  <c r="AD35" i="8"/>
  <c r="AG87" i="8"/>
  <c r="AG110" i="8"/>
  <c r="AG41" i="8"/>
  <c r="AH6" i="8"/>
  <c r="AG18" i="8"/>
  <c r="AG64" i="8"/>
  <c r="AK98" i="7" l="1"/>
  <c r="AL94" i="7"/>
  <c r="AL93" i="7"/>
  <c r="AF52" i="7"/>
  <c r="AG47" i="7"/>
  <c r="AG48" i="7"/>
  <c r="AM25" i="7"/>
  <c r="AM24" i="7"/>
  <c r="AF117" i="8"/>
  <c r="AF116" i="8"/>
  <c r="AI94" i="8"/>
  <c r="AI93" i="8"/>
  <c r="AF70" i="8"/>
  <c r="AF71" i="8"/>
  <c r="AM47" i="8"/>
  <c r="AM48" i="8"/>
  <c r="HM25" i="8"/>
  <c r="HM24" i="8"/>
  <c r="AJ25" i="8"/>
  <c r="AJ24" i="8"/>
  <c r="AG100" i="8"/>
  <c r="AG98" i="8"/>
  <c r="AE23" i="8"/>
  <c r="AE44" i="8"/>
  <c r="AE12" i="8"/>
  <c r="AE90" i="8"/>
  <c r="AE35" i="8"/>
  <c r="AE113" i="8"/>
  <c r="AE81" i="8"/>
  <c r="AE67" i="8"/>
  <c r="AF4" i="8"/>
  <c r="AE104" i="8"/>
  <c r="AE58" i="8"/>
  <c r="AE21" i="8"/>
  <c r="AH110" i="8"/>
  <c r="AH87" i="8"/>
  <c r="AH64" i="8"/>
  <c r="AH18" i="8"/>
  <c r="AI6" i="8"/>
  <c r="AH41" i="8"/>
  <c r="AL98" i="7" l="1"/>
  <c r="AM93" i="7"/>
  <c r="AM94" i="7"/>
  <c r="AG52" i="7"/>
  <c r="AH48" i="7"/>
  <c r="AH47" i="7"/>
  <c r="AN24" i="7"/>
  <c r="AN25" i="7"/>
  <c r="AG117" i="8"/>
  <c r="AG116" i="8"/>
  <c r="AJ93" i="8"/>
  <c r="AJ94" i="8"/>
  <c r="AG70" i="8"/>
  <c r="AG71" i="8"/>
  <c r="AN47" i="8"/>
  <c r="AN48" i="8"/>
  <c r="HN24" i="8"/>
  <c r="HN25" i="8"/>
  <c r="AK24" i="8"/>
  <c r="AK25" i="8"/>
  <c r="AI29" i="8"/>
  <c r="AH100" i="8"/>
  <c r="AH98" i="8"/>
  <c r="AJ29" i="8"/>
  <c r="AF23" i="8"/>
  <c r="AF104" i="8"/>
  <c r="AF67" i="8"/>
  <c r="AF35" i="8"/>
  <c r="AF90" i="8"/>
  <c r="AG4" i="8"/>
  <c r="AF44" i="8"/>
  <c r="AF113" i="8"/>
  <c r="AF58" i="8"/>
  <c r="AF21" i="8"/>
  <c r="AF81" i="8"/>
  <c r="AF12" i="8"/>
  <c r="AI110" i="8"/>
  <c r="AI87" i="8"/>
  <c r="AI64" i="8"/>
  <c r="AI41" i="8"/>
  <c r="AJ6" i="8"/>
  <c r="AI18" i="8"/>
  <c r="AM98" i="7" l="1"/>
  <c r="AN94" i="7"/>
  <c r="AN93" i="7"/>
  <c r="AH52" i="7"/>
  <c r="AI47" i="7"/>
  <c r="AI48" i="7"/>
  <c r="AO25" i="7"/>
  <c r="AO24" i="7"/>
  <c r="AH117" i="8"/>
  <c r="AH116" i="8"/>
  <c r="AK94" i="8"/>
  <c r="AK93" i="8"/>
  <c r="AH70" i="8"/>
  <c r="AH71" i="8"/>
  <c r="AO47" i="8"/>
  <c r="AO48" i="8"/>
  <c r="HO25" i="8"/>
  <c r="HO24" i="8"/>
  <c r="AL24" i="8"/>
  <c r="AL25" i="8"/>
  <c r="AI100" i="8"/>
  <c r="AI98" i="8"/>
  <c r="AK29" i="8"/>
  <c r="AG23" i="8"/>
  <c r="AG81" i="8"/>
  <c r="AG90" i="8"/>
  <c r="AG21" i="8"/>
  <c r="AG12" i="8"/>
  <c r="AG67" i="8"/>
  <c r="AG44" i="8"/>
  <c r="AG113" i="8"/>
  <c r="AG35" i="8"/>
  <c r="AG104" i="8"/>
  <c r="AH4" i="8"/>
  <c r="AG58" i="8"/>
  <c r="AJ110" i="8"/>
  <c r="AJ64" i="8"/>
  <c r="AJ41" i="8"/>
  <c r="AJ87" i="8"/>
  <c r="AK6" i="8"/>
  <c r="AJ18" i="8"/>
  <c r="AN98" i="7" l="1"/>
  <c r="AO94" i="7"/>
  <c r="AO93" i="7"/>
  <c r="AI52" i="7"/>
  <c r="AJ48" i="7"/>
  <c r="AJ47" i="7"/>
  <c r="AP24" i="7"/>
  <c r="AP25" i="7"/>
  <c r="AI117" i="8"/>
  <c r="AI116" i="8"/>
  <c r="AL94" i="8"/>
  <c r="AL93" i="8"/>
  <c r="AI71" i="8"/>
  <c r="AI70" i="8"/>
  <c r="AP48" i="8"/>
  <c r="AP47" i="8"/>
  <c r="HP25" i="8"/>
  <c r="HP24" i="8"/>
  <c r="AM24" i="8"/>
  <c r="AM25" i="8"/>
  <c r="AJ100" i="8"/>
  <c r="AJ98" i="8"/>
  <c r="AH23" i="8"/>
  <c r="AH81" i="8"/>
  <c r="AH67" i="8"/>
  <c r="AH44" i="8"/>
  <c r="AH113" i="8"/>
  <c r="AH58" i="8"/>
  <c r="AI4" i="8"/>
  <c r="AH104" i="8"/>
  <c r="AH35" i="8"/>
  <c r="AH21" i="8"/>
  <c r="AH12" i="8"/>
  <c r="AH90" i="8"/>
  <c r="AK110" i="8"/>
  <c r="AK64" i="8"/>
  <c r="AK41" i="8"/>
  <c r="AK87" i="8"/>
  <c r="AL6" i="8"/>
  <c r="AK18" i="8"/>
  <c r="AO98" i="7" l="1"/>
  <c r="AP94" i="7"/>
  <c r="AP93" i="7"/>
  <c r="AJ52" i="7"/>
  <c r="AK48" i="7"/>
  <c r="AK47" i="7"/>
  <c r="AQ24" i="7"/>
  <c r="AQ25" i="7"/>
  <c r="AJ117" i="8"/>
  <c r="AJ116" i="8"/>
  <c r="AM94" i="8"/>
  <c r="AM93" i="8"/>
  <c r="AJ71" i="8"/>
  <c r="AJ70" i="8"/>
  <c r="AQ48" i="8"/>
  <c r="AQ47" i="8"/>
  <c r="HQ24" i="8"/>
  <c r="HQ25" i="8"/>
  <c r="AN24" i="8"/>
  <c r="AN25" i="8"/>
  <c r="AL29" i="8"/>
  <c r="AK100" i="8"/>
  <c r="AK98" i="8"/>
  <c r="AI23" i="8"/>
  <c r="AI104" i="8"/>
  <c r="AI58" i="8"/>
  <c r="AJ4" i="8"/>
  <c r="AI90" i="8"/>
  <c r="AI44" i="8"/>
  <c r="AI67" i="8"/>
  <c r="AI113" i="8"/>
  <c r="AI21" i="8"/>
  <c r="AI12" i="8"/>
  <c r="AI81" i="8"/>
  <c r="AI35" i="8"/>
  <c r="AL110" i="8"/>
  <c r="AL87" i="8"/>
  <c r="AL64" i="8"/>
  <c r="AL18" i="8"/>
  <c r="AL41" i="8"/>
  <c r="AM6" i="8"/>
  <c r="AP98" i="7" l="1"/>
  <c r="AQ93" i="7"/>
  <c r="AQ94" i="7"/>
  <c r="AK52" i="7"/>
  <c r="AL48" i="7"/>
  <c r="AL47" i="7"/>
  <c r="AR25" i="7"/>
  <c r="AR24" i="7"/>
  <c r="AK117" i="8"/>
  <c r="AK116" i="8"/>
  <c r="AN93" i="8"/>
  <c r="AN94" i="8"/>
  <c r="AK70" i="8"/>
  <c r="AK71" i="8"/>
  <c r="AR47" i="8"/>
  <c r="AR48" i="8"/>
  <c r="HR24" i="8"/>
  <c r="HR25" i="8"/>
  <c r="AO24" i="8"/>
  <c r="AO25" i="8"/>
  <c r="AM29" i="8"/>
  <c r="AL100" i="8"/>
  <c r="AL98" i="8"/>
  <c r="AJ23" i="8"/>
  <c r="AJ35" i="8"/>
  <c r="AJ21" i="8"/>
  <c r="AJ90" i="8"/>
  <c r="AJ67" i="8"/>
  <c r="AJ113" i="8"/>
  <c r="AJ81" i="8"/>
  <c r="AJ44" i="8"/>
  <c r="AK4" i="8"/>
  <c r="AJ104" i="8"/>
  <c r="AJ12" i="8"/>
  <c r="AJ58" i="8"/>
  <c r="AM87" i="8"/>
  <c r="AM110" i="8"/>
  <c r="AM64" i="8"/>
  <c r="AM18" i="8"/>
  <c r="AM41" i="8"/>
  <c r="AN6" i="8"/>
  <c r="AQ98" i="7" l="1"/>
  <c r="AR94" i="7"/>
  <c r="AR93" i="7"/>
  <c r="AL52" i="7"/>
  <c r="AM47" i="7"/>
  <c r="AM48" i="7"/>
  <c r="AS24" i="7"/>
  <c r="AS25" i="7"/>
  <c r="AL117" i="8"/>
  <c r="AL116" i="8"/>
  <c r="AO93" i="8"/>
  <c r="AO94" i="8"/>
  <c r="AL70" i="8"/>
  <c r="AL71" i="8"/>
  <c r="AS47" i="8"/>
  <c r="AS48" i="8"/>
  <c r="HS24" i="8"/>
  <c r="HS25" i="8"/>
  <c r="AP25" i="8"/>
  <c r="AP24" i="8"/>
  <c r="AN29" i="8"/>
  <c r="AM100" i="8"/>
  <c r="AM98" i="8"/>
  <c r="AO29" i="8"/>
  <c r="AK23" i="8"/>
  <c r="AK104" i="8"/>
  <c r="AL4" i="8"/>
  <c r="AK58" i="8"/>
  <c r="AK90" i="8"/>
  <c r="AK44" i="8"/>
  <c r="AK81" i="8"/>
  <c r="AK21" i="8"/>
  <c r="AK113" i="8"/>
  <c r="AK12" i="8"/>
  <c r="AK67" i="8"/>
  <c r="AK35" i="8"/>
  <c r="AN110" i="8"/>
  <c r="AN87" i="8"/>
  <c r="AN41" i="8"/>
  <c r="AN18" i="8"/>
  <c r="AN64" i="8"/>
  <c r="AO6" i="8"/>
  <c r="AR98" i="7" l="1"/>
  <c r="AS93" i="7"/>
  <c r="AS94" i="7"/>
  <c r="AM52" i="7"/>
  <c r="AN48" i="7"/>
  <c r="AN47" i="7"/>
  <c r="AT24" i="7"/>
  <c r="AT25" i="7"/>
  <c r="AM116" i="8"/>
  <c r="AM117" i="8"/>
  <c r="AP94" i="8"/>
  <c r="AP93" i="8"/>
  <c r="AM71" i="8"/>
  <c r="AM70" i="8"/>
  <c r="AT48" i="8"/>
  <c r="AT47" i="8"/>
  <c r="HT24" i="8"/>
  <c r="HT25" i="8"/>
  <c r="AQ25" i="8"/>
  <c r="AQ24" i="8"/>
  <c r="AN100" i="8"/>
  <c r="AN98" i="8"/>
  <c r="AP29" i="8"/>
  <c r="AL23" i="8"/>
  <c r="AL104" i="8"/>
  <c r="AL58" i="8"/>
  <c r="AL21" i="8"/>
  <c r="AL81" i="8"/>
  <c r="AL12" i="8"/>
  <c r="AL44" i="8"/>
  <c r="AL90" i="8"/>
  <c r="AL35" i="8"/>
  <c r="AL113" i="8"/>
  <c r="AL67" i="8"/>
  <c r="AM4" i="8"/>
  <c r="AO110" i="8"/>
  <c r="AO87" i="8"/>
  <c r="AO41" i="8"/>
  <c r="AO64" i="8"/>
  <c r="AP6" i="8"/>
  <c r="AO18" i="8"/>
  <c r="AS98" i="7" l="1"/>
  <c r="AT93" i="7"/>
  <c r="AT94" i="7"/>
  <c r="AN52" i="7"/>
  <c r="AO48" i="7"/>
  <c r="AO47" i="7"/>
  <c r="AU24" i="7"/>
  <c r="AU25" i="7"/>
  <c r="AN117" i="8"/>
  <c r="AN116" i="8"/>
  <c r="AQ93" i="8"/>
  <c r="AQ94" i="8"/>
  <c r="AN71" i="8"/>
  <c r="AN70" i="8"/>
  <c r="AU48" i="8"/>
  <c r="AU47" i="8"/>
  <c r="HU24" i="8"/>
  <c r="HU25" i="8"/>
  <c r="AR25" i="8"/>
  <c r="AR24" i="8"/>
  <c r="AO100" i="8"/>
  <c r="AO98" i="8"/>
  <c r="AM23" i="8"/>
  <c r="AM90" i="8"/>
  <c r="AM58" i="8"/>
  <c r="AM81" i="8"/>
  <c r="AN4" i="8"/>
  <c r="AM44" i="8"/>
  <c r="AM21" i="8"/>
  <c r="AM104" i="8"/>
  <c r="AM113" i="8"/>
  <c r="AM67" i="8"/>
  <c r="AM35" i="8"/>
  <c r="AM12" i="8"/>
  <c r="AP110" i="8"/>
  <c r="AP87" i="8"/>
  <c r="AP64" i="8"/>
  <c r="AP18" i="8"/>
  <c r="AQ6" i="8"/>
  <c r="AP41" i="8"/>
  <c r="AT98" i="7" l="1"/>
  <c r="AU93" i="7"/>
  <c r="AU94" i="7"/>
  <c r="AO52" i="7"/>
  <c r="AP48" i="7"/>
  <c r="AP47" i="7"/>
  <c r="AV25" i="7"/>
  <c r="AV24" i="7"/>
  <c r="AO117" i="8"/>
  <c r="AO116" i="8"/>
  <c r="AR93" i="8"/>
  <c r="AR94" i="8"/>
  <c r="AO70" i="8"/>
  <c r="AO71" i="8"/>
  <c r="AV47" i="8"/>
  <c r="AV48" i="8"/>
  <c r="HV24" i="8"/>
  <c r="HV25" i="8"/>
  <c r="AS25" i="8"/>
  <c r="AS24" i="8"/>
  <c r="AQ29" i="8"/>
  <c r="AP100" i="8"/>
  <c r="AP98" i="8"/>
  <c r="AN23" i="8"/>
  <c r="AN58" i="8"/>
  <c r="AN35" i="8"/>
  <c r="AN81" i="8"/>
  <c r="AN104" i="8"/>
  <c r="AN90" i="8"/>
  <c r="AN21" i="8"/>
  <c r="AN12" i="8"/>
  <c r="AO4" i="8"/>
  <c r="AN113" i="8"/>
  <c r="AN67" i="8"/>
  <c r="AN44" i="8"/>
  <c r="AQ110" i="8"/>
  <c r="AQ87" i="8"/>
  <c r="AQ64" i="8"/>
  <c r="AQ41" i="8"/>
  <c r="AR6" i="8"/>
  <c r="AQ18" i="8"/>
  <c r="AU98" i="7" l="1"/>
  <c r="AV94" i="7"/>
  <c r="AV93" i="7"/>
  <c r="AP52" i="7"/>
  <c r="AQ47" i="7"/>
  <c r="AQ48" i="7"/>
  <c r="AW25" i="7"/>
  <c r="AW24" i="7"/>
  <c r="AP117" i="8"/>
  <c r="AP116" i="8"/>
  <c r="AS94" i="8"/>
  <c r="AS93" i="8"/>
  <c r="AP71" i="8"/>
  <c r="AP70" i="8"/>
  <c r="AW47" i="8"/>
  <c r="AW48" i="8"/>
  <c r="HW25" i="8"/>
  <c r="HW24" i="8"/>
  <c r="AT25" i="8"/>
  <c r="AT24" i="8"/>
  <c r="AR29" i="8"/>
  <c r="AQ100" i="8"/>
  <c r="AQ98" i="8"/>
  <c r="AO23" i="8"/>
  <c r="AO35" i="8"/>
  <c r="AO104" i="8"/>
  <c r="AO81" i="8"/>
  <c r="AO90" i="8"/>
  <c r="AP4" i="8"/>
  <c r="AO113" i="8"/>
  <c r="AO67" i="8"/>
  <c r="AO21" i="8"/>
  <c r="AO58" i="8"/>
  <c r="AO12" i="8"/>
  <c r="AO44" i="8"/>
  <c r="AR110" i="8"/>
  <c r="AR87" i="8"/>
  <c r="AR64" i="8"/>
  <c r="AR41" i="8"/>
  <c r="AS6" i="8"/>
  <c r="AR18" i="8"/>
  <c r="AV98" i="7" l="1"/>
  <c r="AW94" i="7"/>
  <c r="AW93" i="7"/>
  <c r="AQ52" i="7"/>
  <c r="AR47" i="7"/>
  <c r="AR48" i="7"/>
  <c r="AX25" i="7"/>
  <c r="AX24" i="7"/>
  <c r="AQ116" i="8"/>
  <c r="AQ117" i="8"/>
  <c r="AT93" i="8"/>
  <c r="AT94" i="8"/>
  <c r="AQ71" i="8"/>
  <c r="AQ70" i="8"/>
  <c r="AX48" i="8"/>
  <c r="AX47" i="8"/>
  <c r="HX24" i="8"/>
  <c r="HX25" i="8"/>
  <c r="AU24" i="8"/>
  <c r="AU25" i="8"/>
  <c r="AS29" i="8"/>
  <c r="AR100" i="8"/>
  <c r="AR98" i="8"/>
  <c r="AP23" i="8"/>
  <c r="AP90" i="8"/>
  <c r="AP21" i="8"/>
  <c r="AP44" i="8"/>
  <c r="AP104" i="8"/>
  <c r="AQ4" i="8"/>
  <c r="AP81" i="8"/>
  <c r="AP67" i="8"/>
  <c r="AP12" i="8"/>
  <c r="AP113" i="8"/>
  <c r="AP58" i="8"/>
  <c r="AP35" i="8"/>
  <c r="AS110" i="8"/>
  <c r="AS87" i="8"/>
  <c r="AS64" i="8"/>
  <c r="AS41" i="8"/>
  <c r="AT6" i="8"/>
  <c r="AS18" i="8"/>
  <c r="AW98" i="7" l="1"/>
  <c r="AX94" i="7"/>
  <c r="AX93" i="7"/>
  <c r="AR52" i="7"/>
  <c r="AS48" i="7"/>
  <c r="AS47" i="7"/>
  <c r="AY25" i="7"/>
  <c r="AY24" i="7"/>
  <c r="AR117" i="8"/>
  <c r="AR116" i="8"/>
  <c r="AU93" i="8"/>
  <c r="AU94" i="8"/>
  <c r="AR70" i="8"/>
  <c r="AR71" i="8"/>
  <c r="AY47" i="8"/>
  <c r="AY48" i="8"/>
  <c r="HY25" i="8"/>
  <c r="HY24" i="8"/>
  <c r="AV24" i="8"/>
  <c r="AV25" i="8"/>
  <c r="AT29" i="8"/>
  <c r="AS100" i="8"/>
  <c r="AS98" i="8"/>
  <c r="AQ23" i="8"/>
  <c r="AQ90" i="8"/>
  <c r="AQ44" i="8"/>
  <c r="AR4" i="8"/>
  <c r="AQ21" i="8"/>
  <c r="AQ12" i="8"/>
  <c r="AQ104" i="8"/>
  <c r="AQ81" i="8"/>
  <c r="AQ67" i="8"/>
  <c r="AQ58" i="8"/>
  <c r="AQ113" i="8"/>
  <c r="AQ35" i="8"/>
  <c r="AT110" i="8"/>
  <c r="AT87" i="8"/>
  <c r="AT64" i="8"/>
  <c r="AT18" i="8"/>
  <c r="AT41" i="8"/>
  <c r="AU6" i="8"/>
  <c r="AX98" i="7" l="1"/>
  <c r="AY93" i="7"/>
  <c r="AY94" i="7"/>
  <c r="AS52" i="7"/>
  <c r="AT47" i="7"/>
  <c r="AT48" i="7"/>
  <c r="AZ25" i="7"/>
  <c r="AZ24" i="7"/>
  <c r="AS117" i="8"/>
  <c r="AS116" i="8"/>
  <c r="AV94" i="8"/>
  <c r="AV93" i="8"/>
  <c r="AS71" i="8"/>
  <c r="AS70" i="8"/>
  <c r="AZ47" i="8"/>
  <c r="AZ48" i="8"/>
  <c r="HZ24" i="8"/>
  <c r="HZ25" i="8"/>
  <c r="AW25" i="8"/>
  <c r="AW24" i="8"/>
  <c r="AU29" i="8"/>
  <c r="AT100" i="8"/>
  <c r="AT98" i="8"/>
  <c r="AR23" i="8"/>
  <c r="AR90" i="8"/>
  <c r="AR58" i="8"/>
  <c r="AR67" i="8"/>
  <c r="AR81" i="8"/>
  <c r="AR44" i="8"/>
  <c r="AS4" i="8"/>
  <c r="AR21" i="8"/>
  <c r="AR104" i="8"/>
  <c r="AR113" i="8"/>
  <c r="AR35" i="8"/>
  <c r="AR12" i="8"/>
  <c r="AU87" i="8"/>
  <c r="AU64" i="8"/>
  <c r="AU110" i="8"/>
  <c r="AU41" i="8"/>
  <c r="AV6" i="8"/>
  <c r="AU18" i="8"/>
  <c r="AY98" i="7" l="1"/>
  <c r="AZ94" i="7"/>
  <c r="AZ93" i="7"/>
  <c r="AT52" i="7"/>
  <c r="AU47" i="7"/>
  <c r="AU48" i="7"/>
  <c r="BA25" i="7"/>
  <c r="BA24" i="7"/>
  <c r="AT116" i="8"/>
  <c r="AT117" i="8"/>
  <c r="AW94" i="8"/>
  <c r="AW93" i="8"/>
  <c r="AT70" i="8"/>
  <c r="AT71" i="8"/>
  <c r="BA47" i="8"/>
  <c r="BA48" i="8"/>
  <c r="IA24" i="8"/>
  <c r="IA25" i="8"/>
  <c r="AX25" i="8"/>
  <c r="AX24" i="8"/>
  <c r="AV29" i="8"/>
  <c r="AU100" i="8"/>
  <c r="AU98" i="8"/>
  <c r="AS23" i="8"/>
  <c r="AS35" i="8"/>
  <c r="AT4" i="8"/>
  <c r="AS67" i="8"/>
  <c r="AS81" i="8"/>
  <c r="AS58" i="8"/>
  <c r="AS90" i="8"/>
  <c r="AS113" i="8"/>
  <c r="AS21" i="8"/>
  <c r="AS104" i="8"/>
  <c r="AS44" i="8"/>
  <c r="AS12" i="8"/>
  <c r="AV110" i="8"/>
  <c r="AV87" i="8"/>
  <c r="AV41" i="8"/>
  <c r="AV18" i="8"/>
  <c r="AV64" i="8"/>
  <c r="AW6" i="8"/>
  <c r="AZ98" i="7" l="1"/>
  <c r="BA94" i="7"/>
  <c r="BA93" i="7"/>
  <c r="AU52" i="7"/>
  <c r="AV48" i="7"/>
  <c r="AV47" i="7"/>
  <c r="D47" i="7" s="1"/>
  <c r="BB24" i="7"/>
  <c r="BB25" i="7"/>
  <c r="AU117" i="8"/>
  <c r="AU116" i="8"/>
  <c r="AX93" i="8"/>
  <c r="AX94" i="8"/>
  <c r="AU71" i="8"/>
  <c r="AU70" i="8"/>
  <c r="BB47" i="8"/>
  <c r="BB48" i="8"/>
  <c r="IB25" i="8"/>
  <c r="IB24" i="8"/>
  <c r="AY25" i="8"/>
  <c r="AY24" i="8"/>
  <c r="AW29" i="8"/>
  <c r="AV100" i="8"/>
  <c r="AV98" i="8"/>
  <c r="AT23" i="8"/>
  <c r="AT58" i="8"/>
  <c r="AT44" i="8"/>
  <c r="AT81" i="8"/>
  <c r="AT12" i="8"/>
  <c r="AU4" i="8"/>
  <c r="AT104" i="8"/>
  <c r="AT35" i="8"/>
  <c r="AT90" i="8"/>
  <c r="AT21" i="8"/>
  <c r="AT113" i="8"/>
  <c r="AT67" i="8"/>
  <c r="AW110" i="8"/>
  <c r="AW87" i="8"/>
  <c r="AW41" i="8"/>
  <c r="AX6" i="8"/>
  <c r="AW64" i="8"/>
  <c r="AW18" i="8"/>
  <c r="BA98" i="7" l="1"/>
  <c r="BB93" i="7"/>
  <c r="BB94" i="7"/>
  <c r="AV52" i="7"/>
  <c r="D52" i="7" s="1"/>
  <c r="D48" i="7"/>
  <c r="BC25" i="7"/>
  <c r="BC24" i="7"/>
  <c r="AV117" i="8"/>
  <c r="AV116" i="8"/>
  <c r="AY93" i="8"/>
  <c r="AY94" i="8"/>
  <c r="AV71" i="8"/>
  <c r="AV70" i="8"/>
  <c r="BC47" i="8"/>
  <c r="BC48" i="8"/>
  <c r="IC24" i="8"/>
  <c r="IC25" i="8"/>
  <c r="AZ25" i="8"/>
  <c r="AZ24" i="8"/>
  <c r="AX29" i="8"/>
  <c r="AW100" i="8"/>
  <c r="AW98" i="8"/>
  <c r="AU23" i="8"/>
  <c r="AU90" i="8"/>
  <c r="AU44" i="8"/>
  <c r="AU12" i="8"/>
  <c r="AU113" i="8"/>
  <c r="AU67" i="8"/>
  <c r="AV4" i="8"/>
  <c r="AU104" i="8"/>
  <c r="AU58" i="8"/>
  <c r="AU21" i="8"/>
  <c r="AU81" i="8"/>
  <c r="AU35" i="8"/>
  <c r="AX110" i="8"/>
  <c r="AX87" i="8"/>
  <c r="AX64" i="8"/>
  <c r="AX18" i="8"/>
  <c r="AY6" i="8"/>
  <c r="AX41" i="8"/>
  <c r="BB98" i="7" l="1"/>
  <c r="BC93" i="7"/>
  <c r="BC94" i="7"/>
  <c r="BD24" i="7"/>
  <c r="BD25" i="7"/>
  <c r="AW116" i="8"/>
  <c r="AW117" i="8"/>
  <c r="AZ94" i="8"/>
  <c r="AZ93" i="8"/>
  <c r="AW71" i="8"/>
  <c r="AW70" i="8"/>
  <c r="BD47" i="8"/>
  <c r="BD48" i="8"/>
  <c r="ID24" i="8"/>
  <c r="ID25" i="8"/>
  <c r="BA25" i="8"/>
  <c r="BA24" i="8"/>
  <c r="AY29" i="8"/>
  <c r="AX100" i="8"/>
  <c r="AX98" i="8"/>
  <c r="AV23" i="8"/>
  <c r="AV44" i="8"/>
  <c r="AV12" i="8"/>
  <c r="AV81" i="8"/>
  <c r="AW4" i="8"/>
  <c r="AV67" i="8"/>
  <c r="AV35" i="8"/>
  <c r="AV90" i="8"/>
  <c r="AV104" i="8"/>
  <c r="AV58" i="8"/>
  <c r="AV113" i="8"/>
  <c r="AV21" i="8"/>
  <c r="AY110" i="8"/>
  <c r="AY87" i="8"/>
  <c r="AY64" i="8"/>
  <c r="AY41" i="8"/>
  <c r="AZ6" i="8"/>
  <c r="AY18" i="8"/>
  <c r="BC98" i="7" l="1"/>
  <c r="BD93" i="7"/>
  <c r="D93" i="7" s="1"/>
  <c r="BD94" i="7"/>
  <c r="BE25" i="7"/>
  <c r="BE24" i="7"/>
  <c r="AX117" i="8"/>
  <c r="AX116" i="8"/>
  <c r="BA93" i="8"/>
  <c r="BA94" i="8"/>
  <c r="AX71" i="8"/>
  <c r="AX70" i="8"/>
  <c r="BE48" i="8"/>
  <c r="BE47" i="8"/>
  <c r="IE25" i="8"/>
  <c r="IE24" i="8"/>
  <c r="BB25" i="8"/>
  <c r="BB24" i="8"/>
  <c r="AZ29" i="8"/>
  <c r="AY100" i="8"/>
  <c r="AY98" i="8"/>
  <c r="AW23" i="8"/>
  <c r="AW81" i="8"/>
  <c r="AW12" i="8"/>
  <c r="AW113" i="8"/>
  <c r="AW67" i="8"/>
  <c r="AW44" i="8"/>
  <c r="AW35" i="8"/>
  <c r="AX4" i="8"/>
  <c r="AW90" i="8"/>
  <c r="AW104" i="8"/>
  <c r="AW58" i="8"/>
  <c r="AW21" i="8"/>
  <c r="AZ110" i="8"/>
  <c r="AZ64" i="8"/>
  <c r="AZ41" i="8"/>
  <c r="BA6" i="8"/>
  <c r="AZ18" i="8"/>
  <c r="AZ87" i="8"/>
  <c r="BD98" i="7" l="1"/>
  <c r="D98" i="7" s="1"/>
  <c r="D94" i="7"/>
  <c r="BF25" i="7"/>
  <c r="BF24" i="7"/>
  <c r="AY117" i="8"/>
  <c r="AY116" i="8"/>
  <c r="BB93" i="8"/>
  <c r="BB94" i="8"/>
  <c r="AY71" i="8"/>
  <c r="AY70" i="8"/>
  <c r="BF48" i="8"/>
  <c r="BF47" i="8"/>
  <c r="IF24" i="8"/>
  <c r="IF25" i="8"/>
  <c r="BC24" i="8"/>
  <c r="BC25" i="8"/>
  <c r="BA29" i="8"/>
  <c r="AZ100" i="8"/>
  <c r="AZ98" i="8"/>
  <c r="AX23" i="8"/>
  <c r="AX44" i="8"/>
  <c r="AX113" i="8"/>
  <c r="AX81" i="8"/>
  <c r="AX67" i="8"/>
  <c r="AX104" i="8"/>
  <c r="AX58" i="8"/>
  <c r="AX35" i="8"/>
  <c r="AX90" i="8"/>
  <c r="AY4" i="8"/>
  <c r="AX21" i="8"/>
  <c r="AX12" i="8"/>
  <c r="BA110" i="8"/>
  <c r="BA64" i="8"/>
  <c r="BA41" i="8"/>
  <c r="BB6" i="8"/>
  <c r="BA18" i="8"/>
  <c r="BA87" i="8"/>
  <c r="BG24" i="7" l="1"/>
  <c r="BG25" i="7"/>
  <c r="AZ117" i="8"/>
  <c r="AZ116" i="8"/>
  <c r="BC93" i="8"/>
  <c r="BC94" i="8"/>
  <c r="AZ71" i="8"/>
  <c r="AZ70" i="8"/>
  <c r="BG48" i="8"/>
  <c r="BG47" i="8"/>
  <c r="IG24" i="8"/>
  <c r="IG25" i="8"/>
  <c r="BD24" i="8"/>
  <c r="BD25" i="8"/>
  <c r="BB29" i="8"/>
  <c r="BA100" i="8"/>
  <c r="BA98" i="8"/>
  <c r="AY23" i="8"/>
  <c r="AY35" i="8"/>
  <c r="AY104" i="8"/>
  <c r="AY81" i="8"/>
  <c r="AY67" i="8"/>
  <c r="AY21" i="8"/>
  <c r="AY90" i="8"/>
  <c r="AZ4" i="8"/>
  <c r="AY113" i="8"/>
  <c r="AY58" i="8"/>
  <c r="AY44" i="8"/>
  <c r="AY12" i="8"/>
  <c r="BB110" i="8"/>
  <c r="BB87" i="8"/>
  <c r="BB64" i="8"/>
  <c r="BB18" i="8"/>
  <c r="BB41" i="8"/>
  <c r="BC6" i="8"/>
  <c r="BH25" i="7" l="1"/>
  <c r="BH24" i="7"/>
  <c r="BA117" i="8"/>
  <c r="BA116" i="8"/>
  <c r="BD94" i="8"/>
  <c r="D94" i="8" s="1"/>
  <c r="BD93" i="8"/>
  <c r="D93" i="8" s="1"/>
  <c r="BA71" i="8"/>
  <c r="BA70" i="8"/>
  <c r="BH48" i="8"/>
  <c r="BH47" i="8"/>
  <c r="IH25" i="8"/>
  <c r="IH24" i="8"/>
  <c r="BE24" i="8"/>
  <c r="BE25" i="8"/>
  <c r="BC29" i="8"/>
  <c r="BB100" i="8"/>
  <c r="BB98" i="8"/>
  <c r="AZ23" i="8"/>
  <c r="AZ113" i="8"/>
  <c r="AZ81" i="8"/>
  <c r="BA4" i="8"/>
  <c r="AZ58" i="8"/>
  <c r="AZ21" i="8"/>
  <c r="AZ90" i="8"/>
  <c r="AZ67" i="8"/>
  <c r="AZ44" i="8"/>
  <c r="AZ104" i="8"/>
  <c r="AZ35" i="8"/>
  <c r="AZ12" i="8"/>
  <c r="BC110" i="8"/>
  <c r="BC87" i="8"/>
  <c r="BC64" i="8"/>
  <c r="BC41" i="8"/>
  <c r="BD6" i="8"/>
  <c r="BC18" i="8"/>
  <c r="BI25" i="7" l="1"/>
  <c r="BI24" i="7"/>
  <c r="BB116" i="8"/>
  <c r="BB117" i="8"/>
  <c r="BB71" i="8"/>
  <c r="BB70" i="8"/>
  <c r="BI48" i="8"/>
  <c r="BI47" i="8"/>
  <c r="II25" i="8"/>
  <c r="II24" i="8"/>
  <c r="BF25" i="8"/>
  <c r="BF24" i="8"/>
  <c r="BD29" i="8"/>
  <c r="BC100" i="8"/>
  <c r="BC98" i="8"/>
  <c r="BA23" i="8"/>
  <c r="BA104" i="8"/>
  <c r="BA35" i="8"/>
  <c r="BA58" i="8"/>
  <c r="BA67" i="8"/>
  <c r="BA90" i="8"/>
  <c r="BA21" i="8"/>
  <c r="BA81" i="8"/>
  <c r="BA12" i="8"/>
  <c r="BA113" i="8"/>
  <c r="BA44" i="8"/>
  <c r="BB4" i="8"/>
  <c r="BD110" i="8"/>
  <c r="BD87" i="8"/>
  <c r="BD41" i="8"/>
  <c r="BD18" i="8"/>
  <c r="BD64" i="8"/>
  <c r="BE6" i="8"/>
  <c r="BJ25" i="7" l="1"/>
  <c r="BJ24" i="7"/>
  <c r="BC117" i="8"/>
  <c r="BC116" i="8"/>
  <c r="BC71" i="8"/>
  <c r="BC70" i="8"/>
  <c r="BJ47" i="8"/>
  <c r="BJ48" i="8"/>
  <c r="IJ25" i="8"/>
  <c r="IJ24" i="8"/>
  <c r="BG25" i="8"/>
  <c r="BG24" i="8"/>
  <c r="BE29" i="8"/>
  <c r="BD100" i="8"/>
  <c r="BD98" i="8"/>
  <c r="D98" i="8" s="1"/>
  <c r="BB23" i="8"/>
  <c r="BB104" i="8"/>
  <c r="BB81" i="8"/>
  <c r="BB67" i="8"/>
  <c r="BB21" i="8"/>
  <c r="BB12" i="8"/>
  <c r="BB90" i="8"/>
  <c r="BB44" i="8"/>
  <c r="BB35" i="8"/>
  <c r="BB113" i="8"/>
  <c r="BB58" i="8"/>
  <c r="BC4" i="8"/>
  <c r="BE110" i="8"/>
  <c r="BE87" i="8"/>
  <c r="BE41" i="8"/>
  <c r="BE64" i="8"/>
  <c r="BF6" i="8"/>
  <c r="BE18" i="8"/>
  <c r="BK24" i="7" l="1"/>
  <c r="BK25" i="7"/>
  <c r="BD117" i="8"/>
  <c r="BD116" i="8"/>
  <c r="BD71" i="8"/>
  <c r="BD70" i="8"/>
  <c r="BK47" i="8"/>
  <c r="BK48" i="8"/>
  <c r="IK24" i="8"/>
  <c r="IK25" i="8"/>
  <c r="BH25" i="8"/>
  <c r="BH24" i="8"/>
  <c r="BF29" i="8"/>
  <c r="D100" i="8"/>
  <c r="D101" i="8"/>
  <c r="BC23" i="8"/>
  <c r="BC81" i="8"/>
  <c r="BC67" i="8"/>
  <c r="BC44" i="8"/>
  <c r="BC21" i="8"/>
  <c r="BC104" i="8"/>
  <c r="BC90" i="8"/>
  <c r="BD4" i="8"/>
  <c r="BC58" i="8"/>
  <c r="BC35" i="8"/>
  <c r="BC12" i="8"/>
  <c r="BC113" i="8"/>
  <c r="BF110" i="8"/>
  <c r="BF87" i="8"/>
  <c r="BF64" i="8"/>
  <c r="BF18" i="8"/>
  <c r="BG6" i="8"/>
  <c r="BF41" i="8"/>
  <c r="BL25" i="7" l="1"/>
  <c r="BL24" i="7"/>
  <c r="BE117" i="8"/>
  <c r="BE116" i="8"/>
  <c r="BE71" i="8"/>
  <c r="BE70" i="8"/>
  <c r="BL47" i="8"/>
  <c r="BL48" i="8"/>
  <c r="IL24" i="8"/>
  <c r="IL25" i="8"/>
  <c r="BI25" i="8"/>
  <c r="BI24" i="8"/>
  <c r="BG29" i="8"/>
  <c r="BD23" i="8"/>
  <c r="BD58" i="8"/>
  <c r="BD35" i="8"/>
  <c r="BD113" i="8"/>
  <c r="BD90" i="8"/>
  <c r="BD12" i="8"/>
  <c r="BD21" i="8"/>
  <c r="BD44" i="8"/>
  <c r="BE4" i="8"/>
  <c r="BD104" i="8"/>
  <c r="BD67" i="8"/>
  <c r="BD81" i="8"/>
  <c r="BG110" i="8"/>
  <c r="BG87" i="8"/>
  <c r="BG64" i="8"/>
  <c r="BG41" i="8"/>
  <c r="BH6" i="8"/>
  <c r="BG18" i="8"/>
  <c r="BM25" i="7" l="1"/>
  <c r="BM24" i="7"/>
  <c r="BF117" i="8"/>
  <c r="BF116" i="8"/>
  <c r="BF71" i="8"/>
  <c r="BF70" i="8"/>
  <c r="BM47" i="8"/>
  <c r="BM48" i="8"/>
  <c r="IM24" i="8"/>
  <c r="IM25" i="8"/>
  <c r="BJ24" i="8"/>
  <c r="BJ25" i="8"/>
  <c r="BH29" i="8"/>
  <c r="BE23" i="8"/>
  <c r="BE90" i="8"/>
  <c r="BE12" i="8"/>
  <c r="BE81" i="8"/>
  <c r="BE104" i="8"/>
  <c r="BE67" i="8"/>
  <c r="BE44" i="8"/>
  <c r="BF4" i="8"/>
  <c r="BE113" i="8"/>
  <c r="BE58" i="8"/>
  <c r="BE35" i="8"/>
  <c r="BE21" i="8"/>
  <c r="BH87" i="8"/>
  <c r="BH64" i="8"/>
  <c r="BH41" i="8"/>
  <c r="BH110" i="8"/>
  <c r="BI6" i="8"/>
  <c r="BH18" i="8"/>
  <c r="BN24" i="7" l="1"/>
  <c r="BN25" i="7"/>
  <c r="BG117" i="8"/>
  <c r="BG116" i="8"/>
  <c r="BG71" i="8"/>
  <c r="BG70" i="8"/>
  <c r="BN48" i="8"/>
  <c r="BN47" i="8"/>
  <c r="IN25" i="8"/>
  <c r="IN24" i="8"/>
  <c r="BK24" i="8"/>
  <c r="BK25" i="8"/>
  <c r="BI29" i="8"/>
  <c r="BF23" i="8"/>
  <c r="BF90" i="8"/>
  <c r="BG4" i="8"/>
  <c r="BF81" i="8"/>
  <c r="BF67" i="8"/>
  <c r="BF21" i="8"/>
  <c r="BF58" i="8"/>
  <c r="BF12" i="8"/>
  <c r="BF44" i="8"/>
  <c r="BF113" i="8"/>
  <c r="BF104" i="8"/>
  <c r="BF35" i="8"/>
  <c r="BI110" i="8"/>
  <c r="BI87" i="8"/>
  <c r="BI64" i="8"/>
  <c r="BI41" i="8"/>
  <c r="BJ6" i="8"/>
  <c r="BI18" i="8"/>
  <c r="BO24" i="7" l="1"/>
  <c r="BO25" i="7"/>
  <c r="BH117" i="8"/>
  <c r="BH116" i="8"/>
  <c r="BH70" i="8"/>
  <c r="BH71" i="8"/>
  <c r="BO47" i="8"/>
  <c r="BO48" i="8"/>
  <c r="BL24" i="8"/>
  <c r="BL25" i="8"/>
  <c r="BJ29" i="8"/>
  <c r="BG23" i="8"/>
  <c r="BG81" i="8"/>
  <c r="BG67" i="8"/>
  <c r="BG21" i="8"/>
  <c r="BG104" i="8"/>
  <c r="BG44" i="8"/>
  <c r="BG113" i="8"/>
  <c r="BG58" i="8"/>
  <c r="BG35" i="8"/>
  <c r="BG12" i="8"/>
  <c r="BG90" i="8"/>
  <c r="BH4" i="8"/>
  <c r="BJ110" i="8"/>
  <c r="BJ87" i="8"/>
  <c r="BJ64" i="8"/>
  <c r="BJ18" i="8"/>
  <c r="BJ41" i="8"/>
  <c r="BK6" i="8"/>
  <c r="BP25" i="7" l="1"/>
  <c r="BP24" i="7"/>
  <c r="BI117" i="8"/>
  <c r="BI116" i="8"/>
  <c r="BI71" i="8"/>
  <c r="BI70" i="8"/>
  <c r="BP47" i="8"/>
  <c r="BP48" i="8"/>
  <c r="BM25" i="8"/>
  <c r="BM24" i="8"/>
  <c r="BK29" i="8"/>
  <c r="BH23" i="8"/>
  <c r="BH21" i="8"/>
  <c r="BH58" i="8"/>
  <c r="BH81" i="8"/>
  <c r="BH35" i="8"/>
  <c r="BH113" i="8"/>
  <c r="BH67" i="8"/>
  <c r="BI4" i="8"/>
  <c r="BH104" i="8"/>
  <c r="BH90" i="8"/>
  <c r="BH44" i="8"/>
  <c r="BH12" i="8"/>
  <c r="BK87" i="8"/>
  <c r="BK64" i="8"/>
  <c r="BK110" i="8"/>
  <c r="BK41" i="8"/>
  <c r="BL6" i="8"/>
  <c r="BK18" i="8"/>
  <c r="BJ117" i="8" l="1"/>
  <c r="BJ116" i="8"/>
  <c r="BJ71" i="8"/>
  <c r="BJ70" i="8"/>
  <c r="BQ47" i="8"/>
  <c r="BQ48" i="8"/>
  <c r="BN25" i="8"/>
  <c r="BN24" i="8"/>
  <c r="BL29" i="8"/>
  <c r="BI23" i="8"/>
  <c r="BI81" i="8"/>
  <c r="BI67" i="8"/>
  <c r="BI104" i="8"/>
  <c r="BI35" i="8"/>
  <c r="BI113" i="8"/>
  <c r="BI58" i="8"/>
  <c r="BI21" i="8"/>
  <c r="BI44" i="8"/>
  <c r="BI12" i="8"/>
  <c r="BI90" i="8"/>
  <c r="BJ4" i="8"/>
  <c r="BL110" i="8"/>
  <c r="BL87" i="8"/>
  <c r="BL41" i="8"/>
  <c r="BL18" i="8"/>
  <c r="BM6" i="8"/>
  <c r="BL64" i="8"/>
  <c r="BK117" i="8" l="1"/>
  <c r="BK116" i="8"/>
  <c r="BK70" i="8"/>
  <c r="BK71" i="8"/>
  <c r="BR48" i="8"/>
  <c r="BR47" i="8"/>
  <c r="BO24" i="8"/>
  <c r="BO25" i="8"/>
  <c r="BM29" i="8"/>
  <c r="BJ23" i="8"/>
  <c r="BJ58" i="8"/>
  <c r="BJ21" i="8"/>
  <c r="BK4" i="8"/>
  <c r="BJ113" i="8"/>
  <c r="BJ90" i="8"/>
  <c r="BJ44" i="8"/>
  <c r="BJ81" i="8"/>
  <c r="BJ67" i="8"/>
  <c r="BJ104" i="8"/>
  <c r="BJ35" i="8"/>
  <c r="BJ12" i="8"/>
  <c r="BM110" i="8"/>
  <c r="BM87" i="8"/>
  <c r="BM41" i="8"/>
  <c r="BN6" i="8"/>
  <c r="BM18" i="8"/>
  <c r="BM64" i="8"/>
  <c r="BL117" i="8" l="1"/>
  <c r="BL116" i="8"/>
  <c r="BL70" i="8"/>
  <c r="BL71" i="8"/>
  <c r="BS47" i="8"/>
  <c r="BS48" i="8"/>
  <c r="BP24" i="8"/>
  <c r="BP25" i="8"/>
  <c r="BN29" i="8"/>
  <c r="BK23" i="8"/>
  <c r="BK81" i="8"/>
  <c r="BK21" i="8"/>
  <c r="BK104" i="8"/>
  <c r="BK58" i="8"/>
  <c r="BK35" i="8"/>
  <c r="BK113" i="8"/>
  <c r="BK67" i="8"/>
  <c r="BK44" i="8"/>
  <c r="BK12" i="8"/>
  <c r="BK90" i="8"/>
  <c r="BL4" i="8"/>
  <c r="BN110" i="8"/>
  <c r="BN87" i="8"/>
  <c r="BN64" i="8"/>
  <c r="BN18" i="8"/>
  <c r="BO6" i="8"/>
  <c r="BN41" i="8"/>
  <c r="BM116" i="8" l="1"/>
  <c r="BM117" i="8"/>
  <c r="BM70" i="8"/>
  <c r="BM71" i="8"/>
  <c r="BT48" i="8"/>
  <c r="BT47" i="8"/>
  <c r="BQ24" i="8"/>
  <c r="BQ25" i="8"/>
  <c r="BO29" i="8"/>
  <c r="BL23" i="8"/>
  <c r="BL81" i="8"/>
  <c r="BL21" i="8"/>
  <c r="BL90" i="8"/>
  <c r="BL12" i="8"/>
  <c r="BL104" i="8"/>
  <c r="BL67" i="8"/>
  <c r="BL44" i="8"/>
  <c r="BM4" i="8"/>
  <c r="BL113" i="8"/>
  <c r="BL58" i="8"/>
  <c r="BL35" i="8"/>
  <c r="BO110" i="8"/>
  <c r="BO87" i="8"/>
  <c r="BO64" i="8"/>
  <c r="BO41" i="8"/>
  <c r="BP6" i="8"/>
  <c r="BO18" i="8"/>
  <c r="BN117" i="8" l="1"/>
  <c r="BN116" i="8"/>
  <c r="BN70" i="8"/>
  <c r="BN71" i="8"/>
  <c r="BU48" i="8"/>
  <c r="BU47" i="8"/>
  <c r="BR25" i="8"/>
  <c r="BR24" i="8"/>
  <c r="BP29" i="8"/>
  <c r="BM23" i="8"/>
  <c r="BM67" i="8"/>
  <c r="BM44" i="8"/>
  <c r="BN4" i="8"/>
  <c r="BM104" i="8"/>
  <c r="BM21" i="8"/>
  <c r="BM12" i="8"/>
  <c r="BM113" i="8"/>
  <c r="BM58" i="8"/>
  <c r="BM35" i="8"/>
  <c r="BM81" i="8"/>
  <c r="BM90" i="8"/>
  <c r="BP110" i="8"/>
  <c r="BP64" i="8"/>
  <c r="BP41" i="8"/>
  <c r="BP87" i="8"/>
  <c r="BQ6" i="8"/>
  <c r="BP18" i="8"/>
  <c r="BO117" i="8" l="1"/>
  <c r="BO116" i="8"/>
  <c r="BO70" i="8"/>
  <c r="BO71" i="8"/>
  <c r="BV47" i="8"/>
  <c r="BV48" i="8"/>
  <c r="BS24" i="8"/>
  <c r="BS25" i="8"/>
  <c r="BQ29" i="8"/>
  <c r="BN23" i="8"/>
  <c r="BN113" i="8"/>
  <c r="BN44" i="8"/>
  <c r="BN104" i="8"/>
  <c r="BN90" i="8"/>
  <c r="BO4" i="8"/>
  <c r="BN81" i="8"/>
  <c r="BN67" i="8"/>
  <c r="BN21" i="8"/>
  <c r="BN58" i="8"/>
  <c r="BN12" i="8"/>
  <c r="BN35" i="8"/>
  <c r="BQ110" i="8"/>
  <c r="BQ64" i="8"/>
  <c r="BQ41" i="8"/>
  <c r="BQ87" i="8"/>
  <c r="BR6" i="8"/>
  <c r="BQ18" i="8"/>
  <c r="BP117" i="8" l="1"/>
  <c r="BP116" i="8"/>
  <c r="BP71" i="8"/>
  <c r="D71" i="8" s="1"/>
  <c r="BP70" i="8"/>
  <c r="D70" i="8" s="1"/>
  <c r="BW48" i="8"/>
  <c r="BW47" i="8"/>
  <c r="BT25" i="8"/>
  <c r="BT24" i="8"/>
  <c r="BR29" i="8"/>
  <c r="BO23" i="8"/>
  <c r="BO113" i="8"/>
  <c r="BO67" i="8"/>
  <c r="BO21" i="8"/>
  <c r="BO104" i="8"/>
  <c r="BO90" i="8"/>
  <c r="BO58" i="8"/>
  <c r="BO44" i="8"/>
  <c r="BO12" i="8"/>
  <c r="BO81" i="8"/>
  <c r="BO35" i="8"/>
  <c r="BP4" i="8"/>
  <c r="BR110" i="8"/>
  <c r="BR87" i="8"/>
  <c r="BR64" i="8"/>
  <c r="BR18" i="8"/>
  <c r="BR41" i="8"/>
  <c r="BS6" i="8"/>
  <c r="BQ117" i="8" l="1"/>
  <c r="BQ116" i="8"/>
  <c r="BX48" i="8"/>
  <c r="BX47" i="8"/>
  <c r="BU24" i="8"/>
  <c r="BU25" i="8"/>
  <c r="BS29" i="8"/>
  <c r="BP23" i="8"/>
  <c r="BP104" i="8"/>
  <c r="BP81" i="8"/>
  <c r="BP21" i="8"/>
  <c r="BP12" i="8"/>
  <c r="BP44" i="8"/>
  <c r="BP67" i="8"/>
  <c r="BP58" i="8"/>
  <c r="BP113" i="8"/>
  <c r="BP90" i="8"/>
  <c r="BP35" i="8"/>
  <c r="BQ4" i="8"/>
  <c r="BS110" i="8"/>
  <c r="BS87" i="8"/>
  <c r="BS64" i="8"/>
  <c r="BS41" i="8"/>
  <c r="BT6" i="8"/>
  <c r="BS18" i="8"/>
  <c r="BR117" i="8" l="1"/>
  <c r="BR116" i="8"/>
  <c r="BY47" i="8"/>
  <c r="BY48" i="8"/>
  <c r="BV25" i="8"/>
  <c r="BV24" i="8"/>
  <c r="BT29" i="8"/>
  <c r="BQ23" i="8"/>
  <c r="BQ104" i="8"/>
  <c r="BQ81" i="8"/>
  <c r="BQ67" i="8"/>
  <c r="BQ21" i="8"/>
  <c r="BQ44" i="8"/>
  <c r="BQ58" i="8"/>
  <c r="BR4" i="8"/>
  <c r="BQ12" i="8"/>
  <c r="BQ113" i="8"/>
  <c r="BQ90" i="8"/>
  <c r="BQ35" i="8"/>
  <c r="BT110" i="8"/>
  <c r="BT87" i="8"/>
  <c r="BT41" i="8"/>
  <c r="BT18" i="8"/>
  <c r="BT64" i="8"/>
  <c r="BU6" i="8"/>
  <c r="BS116" i="8" l="1"/>
  <c r="BS117" i="8"/>
  <c r="BZ47" i="8"/>
  <c r="BZ48" i="8"/>
  <c r="BW25" i="8"/>
  <c r="BW24" i="8"/>
  <c r="BU29" i="8"/>
  <c r="BQ75" i="8"/>
  <c r="BQ77" i="8"/>
  <c r="BR23" i="8"/>
  <c r="BR104" i="8"/>
  <c r="BR90" i="8"/>
  <c r="BR44" i="8"/>
  <c r="BR58" i="8"/>
  <c r="BR12" i="8"/>
  <c r="BS4" i="8"/>
  <c r="BR81" i="8"/>
  <c r="BR67" i="8"/>
  <c r="BR21" i="8"/>
  <c r="BR35" i="8"/>
  <c r="BR113" i="8"/>
  <c r="BU110" i="8"/>
  <c r="BU87" i="8"/>
  <c r="BU41" i="8"/>
  <c r="BU64" i="8"/>
  <c r="BV6" i="8"/>
  <c r="BU18" i="8"/>
  <c r="BT117" i="8" l="1"/>
  <c r="BT116" i="8"/>
  <c r="CA47" i="8"/>
  <c r="CA48" i="8"/>
  <c r="BX25" i="8"/>
  <c r="BX24" i="8"/>
  <c r="BV29" i="8"/>
  <c r="BR75" i="8"/>
  <c r="BR77" i="8"/>
  <c r="BS23" i="8"/>
  <c r="BS104" i="8"/>
  <c r="BS58" i="8"/>
  <c r="BS35" i="8"/>
  <c r="BT4" i="8"/>
  <c r="BS113" i="8"/>
  <c r="BS90" i="8"/>
  <c r="BS81" i="8"/>
  <c r="BS67" i="8"/>
  <c r="BS44" i="8"/>
  <c r="BS12" i="8"/>
  <c r="BS21" i="8"/>
  <c r="BV110" i="8"/>
  <c r="BV87" i="8"/>
  <c r="BV64" i="8"/>
  <c r="BV18" i="8"/>
  <c r="BW6" i="8"/>
  <c r="BV41" i="8"/>
  <c r="BU117" i="8" l="1"/>
  <c r="BU116" i="8"/>
  <c r="CB47" i="8"/>
  <c r="CB48" i="8"/>
  <c r="BY25" i="8"/>
  <c r="BY24" i="8"/>
  <c r="BW29" i="8"/>
  <c r="BS75" i="8"/>
  <c r="BS77" i="8"/>
  <c r="BT23" i="8"/>
  <c r="BU4" i="8"/>
  <c r="BT58" i="8"/>
  <c r="BT35" i="8"/>
  <c r="BT67" i="8"/>
  <c r="BT44" i="8"/>
  <c r="BT81" i="8"/>
  <c r="BT21" i="8"/>
  <c r="BT90" i="8"/>
  <c r="BT113" i="8"/>
  <c r="BT104" i="8"/>
  <c r="BT12" i="8"/>
  <c r="BW87" i="8"/>
  <c r="BW64" i="8"/>
  <c r="BW110" i="8"/>
  <c r="BW41" i="8"/>
  <c r="BX6" i="8"/>
  <c r="BW18" i="8"/>
  <c r="BV117" i="8" l="1"/>
  <c r="BV116" i="8"/>
  <c r="CC48" i="8"/>
  <c r="CC47" i="8"/>
  <c r="BZ24" i="8"/>
  <c r="BZ25" i="8"/>
  <c r="BX29" i="8"/>
  <c r="BT75" i="8"/>
  <c r="BT77" i="8"/>
  <c r="BU23" i="8"/>
  <c r="BU113" i="8"/>
  <c r="BU104" i="8"/>
  <c r="BU58" i="8"/>
  <c r="BU35" i="8"/>
  <c r="BV4" i="8"/>
  <c r="BU81" i="8"/>
  <c r="BU67" i="8"/>
  <c r="BU90" i="8"/>
  <c r="BU21" i="8"/>
  <c r="BU44" i="8"/>
  <c r="BU12" i="8"/>
  <c r="BX110" i="8"/>
  <c r="BX87" i="8"/>
  <c r="BX64" i="8"/>
  <c r="BX41" i="8"/>
  <c r="BY6" i="8"/>
  <c r="BX18" i="8"/>
  <c r="BW116" i="8" l="1"/>
  <c r="BW117" i="8"/>
  <c r="CD48" i="8"/>
  <c r="CD47" i="8"/>
  <c r="CA25" i="8"/>
  <c r="CA24" i="8"/>
  <c r="BY29" i="8"/>
  <c r="BU75" i="8"/>
  <c r="BU77" i="8"/>
  <c r="BV23" i="8"/>
  <c r="BV113" i="8"/>
  <c r="BV90" i="8"/>
  <c r="BV35" i="8"/>
  <c r="BV104" i="8"/>
  <c r="BV21" i="8"/>
  <c r="BV81" i="8"/>
  <c r="BW4" i="8"/>
  <c r="BV67" i="8"/>
  <c r="BV58" i="8"/>
  <c r="BV44" i="8"/>
  <c r="BV12" i="8"/>
  <c r="BY110" i="8"/>
  <c r="BY87" i="8"/>
  <c r="BY64" i="8"/>
  <c r="BY41" i="8"/>
  <c r="BZ6" i="8"/>
  <c r="BY18" i="8"/>
  <c r="BX117" i="8" l="1"/>
  <c r="BX116" i="8"/>
  <c r="CE47" i="8"/>
  <c r="CE48" i="8"/>
  <c r="CB25" i="8"/>
  <c r="CB24" i="8"/>
  <c r="BZ29" i="8"/>
  <c r="BV77" i="8"/>
  <c r="BV75" i="8"/>
  <c r="BW23" i="8"/>
  <c r="BW104" i="8"/>
  <c r="BW90" i="8"/>
  <c r="BX4" i="8"/>
  <c r="BW81" i="8"/>
  <c r="BW67" i="8"/>
  <c r="BW113" i="8"/>
  <c r="BW44" i="8"/>
  <c r="BW35" i="8"/>
  <c r="BW58" i="8"/>
  <c r="BW21" i="8"/>
  <c r="BW12" i="8"/>
  <c r="BZ110" i="8"/>
  <c r="BZ87" i="8"/>
  <c r="BZ64" i="8"/>
  <c r="BZ18" i="8"/>
  <c r="BZ41" i="8"/>
  <c r="CA6" i="8"/>
  <c r="BY117" i="8" l="1"/>
  <c r="BY116" i="8"/>
  <c r="CF47" i="8"/>
  <c r="CF48" i="8"/>
  <c r="CC25" i="8"/>
  <c r="CC24" i="8"/>
  <c r="CA29" i="8"/>
  <c r="BW75" i="8"/>
  <c r="BW77" i="8"/>
  <c r="BX23" i="8"/>
  <c r="BX44" i="8"/>
  <c r="BX58" i="8"/>
  <c r="BX81" i="8"/>
  <c r="BX21" i="8"/>
  <c r="BY4" i="8"/>
  <c r="BX12" i="8"/>
  <c r="BX104" i="8"/>
  <c r="BX90" i="8"/>
  <c r="BX35" i="8"/>
  <c r="BX67" i="8"/>
  <c r="BX113" i="8"/>
  <c r="CA110" i="8"/>
  <c r="CA87" i="8"/>
  <c r="CA64" i="8"/>
  <c r="CA41" i="8"/>
  <c r="CB6" i="8"/>
  <c r="CA18" i="8"/>
  <c r="BZ117" i="8" l="1"/>
  <c r="BZ116" i="8"/>
  <c r="CG47" i="8"/>
  <c r="CG48" i="8"/>
  <c r="CD24" i="8"/>
  <c r="CD25" i="8"/>
  <c r="CB29" i="8"/>
  <c r="BX77" i="8"/>
  <c r="BX75" i="8"/>
  <c r="BY23" i="8"/>
  <c r="BY104" i="8"/>
  <c r="BY90" i="8"/>
  <c r="BY21" i="8"/>
  <c r="BY35" i="8"/>
  <c r="BZ4" i="8"/>
  <c r="BY67" i="8"/>
  <c r="BY113" i="8"/>
  <c r="BY81" i="8"/>
  <c r="BY58" i="8"/>
  <c r="BY12" i="8"/>
  <c r="BY44" i="8"/>
  <c r="CB110" i="8"/>
  <c r="CB87" i="8"/>
  <c r="CB41" i="8"/>
  <c r="CB18" i="8"/>
  <c r="CB64" i="8"/>
  <c r="CC6" i="8"/>
  <c r="CA116" i="8" l="1"/>
  <c r="CA117" i="8"/>
  <c r="CH47" i="8"/>
  <c r="CH48" i="8"/>
  <c r="CE24" i="8"/>
  <c r="CE25" i="8"/>
  <c r="CC29" i="8"/>
  <c r="BY75" i="8"/>
  <c r="BY77" i="8"/>
  <c r="BZ23" i="8"/>
  <c r="BZ90" i="8"/>
  <c r="BZ35" i="8"/>
  <c r="BZ81" i="8"/>
  <c r="BZ67" i="8"/>
  <c r="BZ21" i="8"/>
  <c r="BZ58" i="8"/>
  <c r="BZ12" i="8"/>
  <c r="CA4" i="8"/>
  <c r="BZ113" i="8"/>
  <c r="BZ104" i="8"/>
  <c r="BZ44" i="8"/>
  <c r="CC110" i="8"/>
  <c r="CC87" i="8"/>
  <c r="CC41" i="8"/>
  <c r="CD6" i="8"/>
  <c r="CC64" i="8"/>
  <c r="CC18" i="8"/>
  <c r="CB117" i="8" l="1"/>
  <c r="CB116" i="8"/>
  <c r="CI48" i="8"/>
  <c r="CI47" i="8"/>
  <c r="CF25" i="8"/>
  <c r="CF24" i="8"/>
  <c r="CD29" i="8"/>
  <c r="BZ75" i="8"/>
  <c r="BZ77" i="8"/>
  <c r="CA23" i="8"/>
  <c r="CA81" i="8"/>
  <c r="CA67" i="8"/>
  <c r="CA44" i="8"/>
  <c r="CA104" i="8"/>
  <c r="CA21" i="8"/>
  <c r="CA12" i="8"/>
  <c r="CA113" i="8"/>
  <c r="CA58" i="8"/>
  <c r="CA35" i="8"/>
  <c r="CB4" i="8"/>
  <c r="CA90" i="8"/>
  <c r="CD110" i="8"/>
  <c r="CD87" i="8"/>
  <c r="CD64" i="8"/>
  <c r="CD18" i="8"/>
  <c r="CE6" i="8"/>
  <c r="CD41" i="8"/>
  <c r="CC117" i="8" l="1"/>
  <c r="CC116" i="8"/>
  <c r="CJ47" i="8"/>
  <c r="CJ48" i="8"/>
  <c r="CG24" i="8"/>
  <c r="CG25" i="8"/>
  <c r="CE29" i="8"/>
  <c r="CA77" i="8"/>
  <c r="CA75" i="8"/>
  <c r="CB23" i="8"/>
  <c r="CB113" i="8"/>
  <c r="CB81" i="8"/>
  <c r="CB12" i="8"/>
  <c r="CC4" i="8"/>
  <c r="CB104" i="8"/>
  <c r="CB58" i="8"/>
  <c r="CB21" i="8"/>
  <c r="CB67" i="8"/>
  <c r="CB44" i="8"/>
  <c r="CB90" i="8"/>
  <c r="CB35" i="8"/>
  <c r="CE110" i="8"/>
  <c r="CE87" i="8"/>
  <c r="CE64" i="8"/>
  <c r="CE41" i="8"/>
  <c r="CF6" i="8"/>
  <c r="CE18" i="8"/>
  <c r="CD117" i="8" l="1"/>
  <c r="CD116" i="8"/>
  <c r="CK48" i="8"/>
  <c r="CK47" i="8"/>
  <c r="CH24" i="8"/>
  <c r="CH25" i="8"/>
  <c r="CF29" i="8"/>
  <c r="CB75" i="8"/>
  <c r="CB77" i="8"/>
  <c r="CC23" i="8"/>
  <c r="CC21" i="8"/>
  <c r="CC67" i="8"/>
  <c r="CC44" i="8"/>
  <c r="CD4" i="8"/>
  <c r="CC12" i="8"/>
  <c r="CC104" i="8"/>
  <c r="CC113" i="8"/>
  <c r="CC58" i="8"/>
  <c r="CC35" i="8"/>
  <c r="CC90" i="8"/>
  <c r="CC81" i="8"/>
  <c r="CF110" i="8"/>
  <c r="CF64" i="8"/>
  <c r="CF41" i="8"/>
  <c r="CF87" i="8"/>
  <c r="CG6" i="8"/>
  <c r="CF18" i="8"/>
  <c r="CE117" i="8" l="1"/>
  <c r="CE116" i="8"/>
  <c r="CL48" i="8"/>
  <c r="CL47" i="8"/>
  <c r="CI24" i="8"/>
  <c r="CI25" i="8"/>
  <c r="CG29" i="8"/>
  <c r="CC77" i="8"/>
  <c r="CC75" i="8"/>
  <c r="CD23" i="8"/>
  <c r="CD81" i="8"/>
  <c r="CD67" i="8"/>
  <c r="CD21" i="8"/>
  <c r="CD58" i="8"/>
  <c r="CD12" i="8"/>
  <c r="CD113" i="8"/>
  <c r="CD44" i="8"/>
  <c r="CD104" i="8"/>
  <c r="CE4" i="8"/>
  <c r="CD35" i="8"/>
  <c r="CD90" i="8"/>
  <c r="CG110" i="8"/>
  <c r="CG64" i="8"/>
  <c r="CG41" i="8"/>
  <c r="CH6" i="8"/>
  <c r="CG87" i="8"/>
  <c r="CG18" i="8"/>
  <c r="CF116" i="8" l="1"/>
  <c r="CF117" i="8"/>
  <c r="CM47" i="8"/>
  <c r="CM48" i="8"/>
  <c r="CJ25" i="8"/>
  <c r="CJ24" i="8"/>
  <c r="CH29" i="8"/>
  <c r="CD77" i="8"/>
  <c r="CD75" i="8"/>
  <c r="CE23" i="8"/>
  <c r="CE81" i="8"/>
  <c r="CE67" i="8"/>
  <c r="CE21" i="8"/>
  <c r="CE44" i="8"/>
  <c r="CE113" i="8"/>
  <c r="CE35" i="8"/>
  <c r="CE104" i="8"/>
  <c r="CE58" i="8"/>
  <c r="CE12" i="8"/>
  <c r="CF4" i="8"/>
  <c r="CE90" i="8"/>
  <c r="CH110" i="8"/>
  <c r="CH87" i="8"/>
  <c r="CH64" i="8"/>
  <c r="CH18" i="8"/>
  <c r="CH41" i="8"/>
  <c r="CI6" i="8"/>
  <c r="CG117" i="8" l="1"/>
  <c r="CG116" i="8"/>
  <c r="CN47" i="8"/>
  <c r="CN48" i="8"/>
  <c r="CK24" i="8"/>
  <c r="CK25" i="8"/>
  <c r="CI29" i="8"/>
  <c r="CE75" i="8"/>
  <c r="CE77" i="8"/>
  <c r="CF23" i="8"/>
  <c r="CF90" i="8"/>
  <c r="CF21" i="8"/>
  <c r="CF12" i="8"/>
  <c r="CF44" i="8"/>
  <c r="CF67" i="8"/>
  <c r="CG4" i="8"/>
  <c r="CF113" i="8"/>
  <c r="CF81" i="8"/>
  <c r="CF104" i="8"/>
  <c r="CF35" i="8"/>
  <c r="CF58" i="8"/>
  <c r="CI110" i="8"/>
  <c r="CI87" i="8"/>
  <c r="CI64" i="8"/>
  <c r="CI41" i="8"/>
  <c r="CJ6" i="8"/>
  <c r="CI18" i="8"/>
  <c r="CH117" i="8" l="1"/>
  <c r="CH116" i="8"/>
  <c r="CO48" i="8"/>
  <c r="CO47" i="8"/>
  <c r="CL24" i="8"/>
  <c r="CL25" i="8"/>
  <c r="CJ29" i="8"/>
  <c r="CF77" i="8"/>
  <c r="CF75" i="8"/>
  <c r="CG23" i="8"/>
  <c r="CG113" i="8"/>
  <c r="CG81" i="8"/>
  <c r="CH4" i="8"/>
  <c r="CG104" i="8"/>
  <c r="CG58" i="8"/>
  <c r="CG35" i="8"/>
  <c r="CG21" i="8"/>
  <c r="CG67" i="8"/>
  <c r="CG44" i="8"/>
  <c r="CG90" i="8"/>
  <c r="CG12" i="8"/>
  <c r="CJ110" i="8"/>
  <c r="CJ87" i="8"/>
  <c r="CJ41" i="8"/>
  <c r="CJ18" i="8"/>
  <c r="CJ64" i="8"/>
  <c r="CK6" i="8"/>
  <c r="CI116" i="8" l="1"/>
  <c r="CI117" i="8"/>
  <c r="CP47" i="8"/>
  <c r="CP48" i="8"/>
  <c r="CM25" i="8"/>
  <c r="CM24" i="8"/>
  <c r="CK29" i="8"/>
  <c r="CG75" i="8"/>
  <c r="CG77" i="8"/>
  <c r="CH23" i="8"/>
  <c r="CH58" i="8"/>
  <c r="CH12" i="8"/>
  <c r="CI4" i="8"/>
  <c r="CH113" i="8"/>
  <c r="CH104" i="8"/>
  <c r="CH90" i="8"/>
  <c r="CH44" i="8"/>
  <c r="CH81" i="8"/>
  <c r="CH67" i="8"/>
  <c r="CH21" i="8"/>
  <c r="CH35" i="8"/>
  <c r="CK87" i="8"/>
  <c r="CK41" i="8"/>
  <c r="CK110" i="8"/>
  <c r="CK64" i="8"/>
  <c r="CL6" i="8"/>
  <c r="CK18" i="8"/>
  <c r="CJ117" i="8" l="1"/>
  <c r="CJ116" i="8"/>
  <c r="CQ47" i="8"/>
  <c r="CQ48" i="8"/>
  <c r="CN24" i="8"/>
  <c r="CN25" i="8"/>
  <c r="CL29" i="8"/>
  <c r="CH75" i="8"/>
  <c r="CH77" i="8"/>
  <c r="CI23" i="8"/>
  <c r="CI81" i="8"/>
  <c r="CI67" i="8"/>
  <c r="CI44" i="8"/>
  <c r="CI21" i="8"/>
  <c r="CI104" i="8"/>
  <c r="CI58" i="8"/>
  <c r="CI35" i="8"/>
  <c r="CI12" i="8"/>
  <c r="CI113" i="8"/>
  <c r="CI90" i="8"/>
  <c r="CJ4" i="8"/>
  <c r="CL110" i="8"/>
  <c r="CL87" i="8"/>
  <c r="CL64" i="8"/>
  <c r="CL18" i="8"/>
  <c r="CM6" i="8"/>
  <c r="CL41" i="8"/>
  <c r="CK117" i="8" l="1"/>
  <c r="CK116" i="8"/>
  <c r="CR48" i="8"/>
  <c r="CR47" i="8"/>
  <c r="CO25" i="8"/>
  <c r="CO24" i="8"/>
  <c r="CM29" i="8"/>
  <c r="CI75" i="8"/>
  <c r="CI77" i="8"/>
  <c r="CJ23" i="8"/>
  <c r="CJ90" i="8"/>
  <c r="CJ12" i="8"/>
  <c r="CJ21" i="8"/>
  <c r="CJ113" i="8"/>
  <c r="CJ67" i="8"/>
  <c r="CJ81" i="8"/>
  <c r="CJ44" i="8"/>
  <c r="CJ104" i="8"/>
  <c r="CJ58" i="8"/>
  <c r="CJ35" i="8"/>
  <c r="CK4" i="8"/>
  <c r="CM87" i="8"/>
  <c r="CM64" i="8"/>
  <c r="CM110" i="8"/>
  <c r="CM41" i="8"/>
  <c r="CN6" i="8"/>
  <c r="CM18" i="8"/>
  <c r="CL117" i="8" l="1"/>
  <c r="CL116" i="8"/>
  <c r="CS48" i="8"/>
  <c r="CS47" i="8"/>
  <c r="CP24" i="8"/>
  <c r="CP25" i="8"/>
  <c r="CN29" i="8"/>
  <c r="CJ77" i="8"/>
  <c r="CJ75" i="8"/>
  <c r="CK23" i="8"/>
  <c r="CK21" i="8"/>
  <c r="CK90" i="8"/>
  <c r="CK104" i="8"/>
  <c r="CK67" i="8"/>
  <c r="CK44" i="8"/>
  <c r="CL4" i="8"/>
  <c r="CK12" i="8"/>
  <c r="CK113" i="8"/>
  <c r="CK58" i="8"/>
  <c r="CK35" i="8"/>
  <c r="CK81" i="8"/>
  <c r="CN110" i="8"/>
  <c r="CN87" i="8"/>
  <c r="CN64" i="8"/>
  <c r="CN41" i="8"/>
  <c r="CO6" i="8"/>
  <c r="CN18" i="8"/>
  <c r="CM116" i="8" l="1"/>
  <c r="CM117" i="8"/>
  <c r="CT48" i="8"/>
  <c r="CT47" i="8"/>
  <c r="CQ25" i="8"/>
  <c r="CQ24" i="8"/>
  <c r="CO29" i="8"/>
  <c r="CK75" i="8"/>
  <c r="CK77" i="8"/>
  <c r="CL23" i="8"/>
  <c r="CL58" i="8"/>
  <c r="CL12" i="8"/>
  <c r="CL44" i="8"/>
  <c r="CL113" i="8"/>
  <c r="CL35" i="8"/>
  <c r="CL81" i="8"/>
  <c r="CL67" i="8"/>
  <c r="CL21" i="8"/>
  <c r="CL104" i="8"/>
  <c r="CL90" i="8"/>
  <c r="CM4" i="8"/>
  <c r="CO110" i="8"/>
  <c r="CO87" i="8"/>
  <c r="CO64" i="8"/>
  <c r="CO41" i="8"/>
  <c r="CP6" i="8"/>
  <c r="CO18" i="8"/>
  <c r="CN117" i="8" l="1"/>
  <c r="CN116" i="8"/>
  <c r="CU48" i="8"/>
  <c r="CU47" i="8"/>
  <c r="CR24" i="8"/>
  <c r="CR25" i="8"/>
  <c r="CP29" i="8"/>
  <c r="CL77" i="8"/>
  <c r="CL75" i="8"/>
  <c r="CM23" i="8"/>
  <c r="CM113" i="8"/>
  <c r="CM67" i="8"/>
  <c r="CM21" i="8"/>
  <c r="CM44" i="8"/>
  <c r="CM81" i="8"/>
  <c r="CN4" i="8"/>
  <c r="CM58" i="8"/>
  <c r="CM35" i="8"/>
  <c r="CM12" i="8"/>
  <c r="CM104" i="8"/>
  <c r="CM90" i="8"/>
  <c r="CP110" i="8"/>
  <c r="CP87" i="8"/>
  <c r="CP64" i="8"/>
  <c r="CP18" i="8"/>
  <c r="CP41" i="8"/>
  <c r="CQ6" i="8"/>
  <c r="CO117" i="8" l="1"/>
  <c r="CO116" i="8"/>
  <c r="CV48" i="8"/>
  <c r="CV47" i="8"/>
  <c r="CS24" i="8"/>
  <c r="CS25" i="8"/>
  <c r="CQ29" i="8"/>
  <c r="CM75" i="8"/>
  <c r="CM77" i="8"/>
  <c r="CN23" i="8"/>
  <c r="CN44" i="8"/>
  <c r="CN12" i="8"/>
  <c r="CN81" i="8"/>
  <c r="CO4" i="8"/>
  <c r="CN113" i="8"/>
  <c r="CN90" i="8"/>
  <c r="CN35" i="8"/>
  <c r="CN58" i="8"/>
  <c r="CN104" i="8"/>
  <c r="CN21" i="8"/>
  <c r="CN67" i="8"/>
  <c r="CQ110" i="8"/>
  <c r="CQ87" i="8"/>
  <c r="CQ64" i="8"/>
  <c r="CQ41" i="8"/>
  <c r="CR6" i="8"/>
  <c r="CQ18" i="8"/>
  <c r="CP116" i="8" l="1"/>
  <c r="CP117" i="8"/>
  <c r="CW48" i="8"/>
  <c r="CW47" i="8"/>
  <c r="CT25" i="8"/>
  <c r="CT24" i="8"/>
  <c r="CR29" i="8"/>
  <c r="CN75" i="8"/>
  <c r="CN77" i="8"/>
  <c r="CO23" i="8"/>
  <c r="CO104" i="8"/>
  <c r="CO81" i="8"/>
  <c r="CO67" i="8"/>
  <c r="CO113" i="8"/>
  <c r="CO90" i="8"/>
  <c r="CO35" i="8"/>
  <c r="CP4" i="8"/>
  <c r="CO58" i="8"/>
  <c r="CO21" i="8"/>
  <c r="CO44" i="8"/>
  <c r="CO12" i="8"/>
  <c r="CR110" i="8"/>
  <c r="CR87" i="8"/>
  <c r="CR41" i="8"/>
  <c r="CR18" i="8"/>
  <c r="CS6" i="8"/>
  <c r="CR64" i="8"/>
  <c r="CQ116" i="8" l="1"/>
  <c r="CQ117" i="8"/>
  <c r="CX48" i="8"/>
  <c r="CX47" i="8"/>
  <c r="CU25" i="8"/>
  <c r="CU24" i="8"/>
  <c r="CS29" i="8"/>
  <c r="CO75" i="8"/>
  <c r="CO77" i="8"/>
  <c r="CP23" i="8"/>
  <c r="CP104" i="8"/>
  <c r="CP67" i="8"/>
  <c r="CP21" i="8"/>
  <c r="CP12" i="8"/>
  <c r="CP90" i="8"/>
  <c r="CP81" i="8"/>
  <c r="CP35" i="8"/>
  <c r="CP58" i="8"/>
  <c r="CQ4" i="8"/>
  <c r="CP113" i="8"/>
  <c r="CP44" i="8"/>
  <c r="CS110" i="8"/>
  <c r="CS87" i="8"/>
  <c r="CS41" i="8"/>
  <c r="CT6" i="8"/>
  <c r="CS18" i="8"/>
  <c r="CS64" i="8"/>
  <c r="CR116" i="8" l="1"/>
  <c r="CR117" i="8"/>
  <c r="CY48" i="8"/>
  <c r="CY47" i="8"/>
  <c r="CV24" i="8"/>
  <c r="CV25" i="8"/>
  <c r="CT29" i="8"/>
  <c r="CP75" i="8"/>
  <c r="CP77" i="8"/>
  <c r="CQ23" i="8"/>
  <c r="CQ81" i="8"/>
  <c r="CR4" i="8"/>
  <c r="CQ44" i="8"/>
  <c r="CQ67" i="8"/>
  <c r="CQ21" i="8"/>
  <c r="CQ113" i="8"/>
  <c r="CQ58" i="8"/>
  <c r="CQ12" i="8"/>
  <c r="CQ104" i="8"/>
  <c r="CQ90" i="8"/>
  <c r="CQ35" i="8"/>
  <c r="CT110" i="8"/>
  <c r="CT87" i="8"/>
  <c r="CT64" i="8"/>
  <c r="CT18" i="8"/>
  <c r="CU6" i="8"/>
  <c r="CT41" i="8"/>
  <c r="CS117" i="8" l="1"/>
  <c r="CS116" i="8"/>
  <c r="CZ48" i="8"/>
  <c r="CZ47" i="8"/>
  <c r="CW24" i="8"/>
  <c r="CW25" i="8"/>
  <c r="CU29" i="8"/>
  <c r="CQ77" i="8"/>
  <c r="CQ75" i="8"/>
  <c r="CR23" i="8"/>
  <c r="CR113" i="8"/>
  <c r="CR104" i="8"/>
  <c r="CR67" i="8"/>
  <c r="CR44" i="8"/>
  <c r="CR90" i="8"/>
  <c r="CR58" i="8"/>
  <c r="CR35" i="8"/>
  <c r="CR81" i="8"/>
  <c r="CR12" i="8"/>
  <c r="CS4" i="8"/>
  <c r="CR21" i="8"/>
  <c r="CU110" i="8"/>
  <c r="CU87" i="8"/>
  <c r="CU64" i="8"/>
  <c r="CU41" i="8"/>
  <c r="CV6" i="8"/>
  <c r="CU18" i="8"/>
  <c r="CT116" i="8" l="1"/>
  <c r="CT117" i="8"/>
  <c r="DA48" i="8"/>
  <c r="DA47" i="8"/>
  <c r="CX24" i="8"/>
  <c r="CX25" i="8"/>
  <c r="CV29" i="8"/>
  <c r="CR77" i="8"/>
  <c r="CR75" i="8"/>
  <c r="CS23" i="8"/>
  <c r="CS104" i="8"/>
  <c r="CS67" i="8"/>
  <c r="CS44" i="8"/>
  <c r="CT4" i="8"/>
  <c r="CS113" i="8"/>
  <c r="CS81" i="8"/>
  <c r="CS90" i="8"/>
  <c r="CS12" i="8"/>
  <c r="CS58" i="8"/>
  <c r="CS35" i="8"/>
  <c r="CS21" i="8"/>
  <c r="CV110" i="8"/>
  <c r="CV64" i="8"/>
  <c r="CV41" i="8"/>
  <c r="CV87" i="8"/>
  <c r="CW6" i="8"/>
  <c r="CV18" i="8"/>
  <c r="CU117" i="8" l="1"/>
  <c r="CU116" i="8"/>
  <c r="DB47" i="8"/>
  <c r="DB48" i="8"/>
  <c r="CY24" i="8"/>
  <c r="CY25" i="8"/>
  <c r="CW29" i="8"/>
  <c r="CS77" i="8"/>
  <c r="CS75" i="8"/>
  <c r="CT23" i="8"/>
  <c r="CT81" i="8"/>
  <c r="CT67" i="8"/>
  <c r="CT21" i="8"/>
  <c r="CT90" i="8"/>
  <c r="CT58" i="8"/>
  <c r="CT12" i="8"/>
  <c r="CT35" i="8"/>
  <c r="CT113" i="8"/>
  <c r="CT44" i="8"/>
  <c r="CT104" i="8"/>
  <c r="CU4" i="8"/>
  <c r="CW110" i="8"/>
  <c r="CW64" i="8"/>
  <c r="CW41" i="8"/>
  <c r="CW87" i="8"/>
  <c r="CX6" i="8"/>
  <c r="CW18" i="8"/>
  <c r="CV117" i="8" l="1"/>
  <c r="CV116" i="8"/>
  <c r="DC48" i="8"/>
  <c r="DC47" i="8"/>
  <c r="CZ25" i="8"/>
  <c r="CZ24" i="8"/>
  <c r="CX29" i="8"/>
  <c r="CT77" i="8"/>
  <c r="CT75" i="8"/>
  <c r="CU23" i="8"/>
  <c r="CU104" i="8"/>
  <c r="CU58" i="8"/>
  <c r="CU44" i="8"/>
  <c r="CU12" i="8"/>
  <c r="CU90" i="8"/>
  <c r="CU67" i="8"/>
  <c r="CU21" i="8"/>
  <c r="CU113" i="8"/>
  <c r="CU35" i="8"/>
  <c r="CV4" i="8"/>
  <c r="CU81" i="8"/>
  <c r="CX110" i="8"/>
  <c r="CX87" i="8"/>
  <c r="CX64" i="8"/>
  <c r="CX18" i="8"/>
  <c r="CX41" i="8"/>
  <c r="CY6" i="8"/>
  <c r="CW117" i="8" l="1"/>
  <c r="CW116" i="8"/>
  <c r="DD47" i="8"/>
  <c r="DD48" i="8"/>
  <c r="DA24" i="8"/>
  <c r="DA25" i="8"/>
  <c r="CY29" i="8"/>
  <c r="CU75" i="8"/>
  <c r="CU77" i="8"/>
  <c r="CV23" i="8"/>
  <c r="CV90" i="8"/>
  <c r="CV35" i="8"/>
  <c r="CV67" i="8"/>
  <c r="CV44" i="8"/>
  <c r="CV58" i="8"/>
  <c r="CV104" i="8"/>
  <c r="CV81" i="8"/>
  <c r="CV21" i="8"/>
  <c r="CW4" i="8"/>
  <c r="CV12" i="8"/>
  <c r="CV113" i="8"/>
  <c r="CY87" i="8"/>
  <c r="CY64" i="8"/>
  <c r="CY110" i="8"/>
  <c r="CY41" i="8"/>
  <c r="CZ6" i="8"/>
  <c r="CY18" i="8"/>
  <c r="CX116" i="8" l="1"/>
  <c r="CX117" i="8"/>
  <c r="DE48" i="8"/>
  <c r="DE47" i="8"/>
  <c r="DB25" i="8"/>
  <c r="DB24" i="8"/>
  <c r="CZ29" i="8"/>
  <c r="CV75" i="8"/>
  <c r="CV77" i="8"/>
  <c r="CW23" i="8"/>
  <c r="CW113" i="8"/>
  <c r="CW90" i="8"/>
  <c r="CW35" i="8"/>
  <c r="CW67" i="8"/>
  <c r="CW12" i="8"/>
  <c r="CW44" i="8"/>
  <c r="CW58" i="8"/>
  <c r="CW104" i="8"/>
  <c r="CW81" i="8"/>
  <c r="CW21" i="8"/>
  <c r="CX4" i="8"/>
  <c r="CZ110" i="8"/>
  <c r="CZ87" i="8"/>
  <c r="CZ41" i="8"/>
  <c r="CZ18" i="8"/>
  <c r="CZ64" i="8"/>
  <c r="DA6" i="8"/>
  <c r="CY117" i="8" l="1"/>
  <c r="CY116" i="8"/>
  <c r="DF48" i="8"/>
  <c r="DF47" i="8"/>
  <c r="DC24" i="8"/>
  <c r="DC25" i="8"/>
  <c r="DA29" i="8"/>
  <c r="CW75" i="8"/>
  <c r="CW77" i="8"/>
  <c r="CX23" i="8"/>
  <c r="CX58" i="8"/>
  <c r="CX12" i="8"/>
  <c r="CY4" i="8"/>
  <c r="CX104" i="8"/>
  <c r="CX44" i="8"/>
  <c r="CX67" i="8"/>
  <c r="CX35" i="8"/>
  <c r="CX113" i="8"/>
  <c r="CX90" i="8"/>
  <c r="CX81" i="8"/>
  <c r="CX21" i="8"/>
  <c r="DA110" i="8"/>
  <c r="DA87" i="8"/>
  <c r="DA41" i="8"/>
  <c r="DA64" i="8"/>
  <c r="DB6" i="8"/>
  <c r="DA18" i="8"/>
  <c r="CZ117" i="8" l="1"/>
  <c r="CZ116" i="8"/>
  <c r="DG47" i="8"/>
  <c r="DG48" i="8"/>
  <c r="DD25" i="8"/>
  <c r="DD24" i="8"/>
  <c r="DB29" i="8"/>
  <c r="CX75" i="8"/>
  <c r="CX77" i="8"/>
  <c r="CY23" i="8"/>
  <c r="CY104" i="8"/>
  <c r="CY90" i="8"/>
  <c r="CY113" i="8"/>
  <c r="CY58" i="8"/>
  <c r="CY44" i="8"/>
  <c r="CY21" i="8"/>
  <c r="CY35" i="8"/>
  <c r="CY81" i="8"/>
  <c r="CY67" i="8"/>
  <c r="CZ4" i="8"/>
  <c r="CY12" i="8"/>
  <c r="DB110" i="8"/>
  <c r="DB87" i="8"/>
  <c r="DB64" i="8"/>
  <c r="DB18" i="8"/>
  <c r="DC6" i="8"/>
  <c r="DB41" i="8"/>
  <c r="DA116" i="8" l="1"/>
  <c r="DA117" i="8"/>
  <c r="DH47" i="8"/>
  <c r="DH48" i="8"/>
  <c r="DE24" i="8"/>
  <c r="DE25" i="8"/>
  <c r="DC29" i="8"/>
  <c r="CY77" i="8"/>
  <c r="CY75" i="8"/>
  <c r="CZ23" i="8"/>
  <c r="CZ67" i="8"/>
  <c r="CZ44" i="8"/>
  <c r="CZ81" i="8"/>
  <c r="CZ113" i="8"/>
  <c r="CZ21" i="8"/>
  <c r="CZ90" i="8"/>
  <c r="DA4" i="8"/>
  <c r="CZ104" i="8"/>
  <c r="CZ58" i="8"/>
  <c r="CZ35" i="8"/>
  <c r="CZ12" i="8"/>
  <c r="DC110" i="8"/>
  <c r="DC87" i="8"/>
  <c r="DC64" i="8"/>
  <c r="DC41" i="8"/>
  <c r="DD6" i="8"/>
  <c r="DC18" i="8"/>
  <c r="DB116" i="8" l="1"/>
  <c r="DB117" i="8"/>
  <c r="DI47" i="8"/>
  <c r="DI48" i="8"/>
  <c r="DF24" i="8"/>
  <c r="DF25" i="8"/>
  <c r="DD29" i="8"/>
  <c r="CZ77" i="8"/>
  <c r="CZ75" i="8"/>
  <c r="DA23" i="8"/>
  <c r="DA113" i="8"/>
  <c r="DA58" i="8"/>
  <c r="DA35" i="8"/>
  <c r="DA12" i="8"/>
  <c r="DA81" i="8"/>
  <c r="DA67" i="8"/>
  <c r="DA21" i="8"/>
  <c r="DA90" i="8"/>
  <c r="DA104" i="8"/>
  <c r="DB4" i="8"/>
  <c r="DA44" i="8"/>
  <c r="DD110" i="8"/>
  <c r="DD87" i="8"/>
  <c r="DD64" i="8"/>
  <c r="DD41" i="8"/>
  <c r="DE6" i="8"/>
  <c r="DD18" i="8"/>
  <c r="DC117" i="8" l="1"/>
  <c r="DC116" i="8"/>
  <c r="DJ48" i="8"/>
  <c r="DJ47" i="8"/>
  <c r="DG24" i="8"/>
  <c r="DG25" i="8"/>
  <c r="DE29" i="8"/>
  <c r="DA75" i="8"/>
  <c r="DA77" i="8"/>
  <c r="DB23" i="8"/>
  <c r="DB58" i="8"/>
  <c r="DB21" i="8"/>
  <c r="DB12" i="8"/>
  <c r="DB113" i="8"/>
  <c r="DB81" i="8"/>
  <c r="DB104" i="8"/>
  <c r="DC4" i="8"/>
  <c r="DB44" i="8"/>
  <c r="DB90" i="8"/>
  <c r="DB35" i="8"/>
  <c r="DB67" i="8"/>
  <c r="DE110" i="8"/>
  <c r="DE87" i="8"/>
  <c r="DE64" i="8"/>
  <c r="DE41" i="8"/>
  <c r="DF6" i="8"/>
  <c r="DE18" i="8"/>
  <c r="DD117" i="8" l="1"/>
  <c r="DD116" i="8"/>
  <c r="DK48" i="8"/>
  <c r="DK47" i="8"/>
  <c r="DH24" i="8"/>
  <c r="DH25" i="8"/>
  <c r="DF29" i="8"/>
  <c r="DB77" i="8"/>
  <c r="DB75" i="8"/>
  <c r="DC23" i="8"/>
  <c r="DC58" i="8"/>
  <c r="DC35" i="8"/>
  <c r="DC12" i="8"/>
  <c r="DC90" i="8"/>
  <c r="DC67" i="8"/>
  <c r="DC21" i="8"/>
  <c r="DC104" i="8"/>
  <c r="DC113" i="8"/>
  <c r="DD4" i="8"/>
  <c r="DC44" i="8"/>
  <c r="DC81" i="8"/>
  <c r="DF110" i="8"/>
  <c r="DF87" i="8"/>
  <c r="DF64" i="8"/>
  <c r="DF18" i="8"/>
  <c r="DF41" i="8"/>
  <c r="DG6" i="8"/>
  <c r="DE117" i="8" l="1"/>
  <c r="DE116" i="8"/>
  <c r="DL48" i="8"/>
  <c r="DL47" i="8"/>
  <c r="DI25" i="8"/>
  <c r="DI24" i="8"/>
  <c r="DG29" i="8"/>
  <c r="DC75" i="8"/>
  <c r="DC77" i="8"/>
  <c r="DD23" i="8"/>
  <c r="DD35" i="8"/>
  <c r="DD58" i="8"/>
  <c r="DD67" i="8"/>
  <c r="DD113" i="8"/>
  <c r="DD81" i="8"/>
  <c r="DD44" i="8"/>
  <c r="DD12" i="8"/>
  <c r="DD90" i="8"/>
  <c r="DD21" i="8"/>
  <c r="DD104" i="8"/>
  <c r="DE4" i="8"/>
  <c r="DG87" i="8"/>
  <c r="DG110" i="8"/>
  <c r="DG64" i="8"/>
  <c r="DG41" i="8"/>
  <c r="DH6" i="8"/>
  <c r="DG18" i="8"/>
  <c r="DF117" i="8" l="1"/>
  <c r="DF116" i="8"/>
  <c r="DM48" i="8"/>
  <c r="DM47" i="8"/>
  <c r="DJ25" i="8"/>
  <c r="DJ24" i="8"/>
  <c r="DH29" i="8"/>
  <c r="DD75" i="8"/>
  <c r="DD77" i="8"/>
  <c r="DE23" i="8"/>
  <c r="DE113" i="8"/>
  <c r="DE44" i="8"/>
  <c r="DE58" i="8"/>
  <c r="DE12" i="8"/>
  <c r="DE90" i="8"/>
  <c r="DF4" i="8"/>
  <c r="DE21" i="8"/>
  <c r="DE104" i="8"/>
  <c r="DE35" i="8"/>
  <c r="DE67" i="8"/>
  <c r="DE81" i="8"/>
  <c r="DH110" i="8"/>
  <c r="DH87" i="8"/>
  <c r="DH41" i="8"/>
  <c r="DH18" i="8"/>
  <c r="DI6" i="8"/>
  <c r="DH64" i="8"/>
  <c r="DG117" i="8" l="1"/>
  <c r="DG116" i="8"/>
  <c r="DN48" i="8"/>
  <c r="DN47" i="8"/>
  <c r="DK25" i="8"/>
  <c r="DK24" i="8"/>
  <c r="DI29" i="8"/>
  <c r="DE77" i="8"/>
  <c r="DE75" i="8"/>
  <c r="DF23" i="8"/>
  <c r="DF81" i="8"/>
  <c r="DF67" i="8"/>
  <c r="DF21" i="8"/>
  <c r="DF58" i="8"/>
  <c r="DF12" i="8"/>
  <c r="DG4" i="8"/>
  <c r="DF90" i="8"/>
  <c r="DF35" i="8"/>
  <c r="DF113" i="8"/>
  <c r="DF104" i="8"/>
  <c r="DF44" i="8"/>
  <c r="DI110" i="8"/>
  <c r="DI87" i="8"/>
  <c r="DI41" i="8"/>
  <c r="DJ6" i="8"/>
  <c r="DI64" i="8"/>
  <c r="DI18" i="8"/>
  <c r="DH117" i="8" l="1"/>
  <c r="DH116" i="8"/>
  <c r="DO48" i="8"/>
  <c r="DO47" i="8"/>
  <c r="DL25" i="8"/>
  <c r="DL24" i="8"/>
  <c r="DJ29" i="8"/>
  <c r="DF75" i="8"/>
  <c r="DF77" i="8"/>
  <c r="DG23" i="8"/>
  <c r="DG113" i="8"/>
  <c r="DG90" i="8"/>
  <c r="DG21" i="8"/>
  <c r="DH4" i="8"/>
  <c r="DG104" i="8"/>
  <c r="DG81" i="8"/>
  <c r="DG67" i="8"/>
  <c r="DG44" i="8"/>
  <c r="DG12" i="8"/>
  <c r="DG58" i="8"/>
  <c r="DG35" i="8"/>
  <c r="DJ110" i="8"/>
  <c r="DJ87" i="8"/>
  <c r="DJ64" i="8"/>
  <c r="DJ18" i="8"/>
  <c r="DK6" i="8"/>
  <c r="DJ41" i="8"/>
  <c r="DI117" i="8" l="1"/>
  <c r="DI116" i="8"/>
  <c r="DP47" i="8"/>
  <c r="DP48" i="8"/>
  <c r="DM24" i="8"/>
  <c r="DM25" i="8"/>
  <c r="DK29" i="8"/>
  <c r="DG77" i="8"/>
  <c r="DG75" i="8"/>
  <c r="DH23" i="8"/>
  <c r="DH104" i="8"/>
  <c r="DI4" i="8"/>
  <c r="DH67" i="8"/>
  <c r="DH44" i="8"/>
  <c r="DH21" i="8"/>
  <c r="DH90" i="8"/>
  <c r="DH58" i="8"/>
  <c r="DH35" i="8"/>
  <c r="DH113" i="8"/>
  <c r="DH81" i="8"/>
  <c r="DH12" i="8"/>
  <c r="DK110" i="8"/>
  <c r="DK87" i="8"/>
  <c r="DK64" i="8"/>
  <c r="DK41" i="8"/>
  <c r="DL6" i="8"/>
  <c r="DK18" i="8"/>
  <c r="DJ117" i="8" l="1"/>
  <c r="DJ116" i="8"/>
  <c r="DQ48" i="8"/>
  <c r="DQ47" i="8"/>
  <c r="DN25" i="8"/>
  <c r="DN24" i="8"/>
  <c r="DL29" i="8"/>
  <c r="DH75" i="8"/>
  <c r="DH77" i="8"/>
  <c r="DI23" i="8"/>
  <c r="DI67" i="8"/>
  <c r="DI44" i="8"/>
  <c r="DI90" i="8"/>
  <c r="DI58" i="8"/>
  <c r="DI35" i="8"/>
  <c r="DI21" i="8"/>
  <c r="DI104" i="8"/>
  <c r="DI113" i="8"/>
  <c r="DI81" i="8"/>
  <c r="DI12" i="8"/>
  <c r="DJ4" i="8"/>
  <c r="DL110" i="8"/>
  <c r="DL64" i="8"/>
  <c r="DL41" i="8"/>
  <c r="DL18" i="8"/>
  <c r="DM6" i="8"/>
  <c r="DL87" i="8"/>
  <c r="DK117" i="8" l="1"/>
  <c r="DK116" i="8"/>
  <c r="DR47" i="8"/>
  <c r="DR48" i="8"/>
  <c r="DO24" i="8"/>
  <c r="DO25" i="8"/>
  <c r="DM29" i="8"/>
  <c r="DI77" i="8"/>
  <c r="DI75" i="8"/>
  <c r="DJ23" i="8"/>
  <c r="DJ113" i="8"/>
  <c r="DJ44" i="8"/>
  <c r="DJ90" i="8"/>
  <c r="DJ58" i="8"/>
  <c r="DJ35" i="8"/>
  <c r="DJ104" i="8"/>
  <c r="DK4" i="8"/>
  <c r="DJ81" i="8"/>
  <c r="DJ67" i="8"/>
  <c r="DJ21" i="8"/>
  <c r="DJ12" i="8"/>
  <c r="DM64" i="8"/>
  <c r="DM41" i="8"/>
  <c r="DN6" i="8"/>
  <c r="DM110" i="8"/>
  <c r="DM18" i="8"/>
  <c r="DM87" i="8"/>
  <c r="DL117" i="8" l="1"/>
  <c r="DL116" i="8"/>
  <c r="DS47" i="8"/>
  <c r="DS48" i="8"/>
  <c r="DP24" i="8"/>
  <c r="DP25" i="8"/>
  <c r="DN29" i="8"/>
  <c r="DJ77" i="8"/>
  <c r="DJ75" i="8"/>
  <c r="DK23" i="8"/>
  <c r="DK113" i="8"/>
  <c r="DK90" i="8"/>
  <c r="DK35" i="8"/>
  <c r="DK81" i="8"/>
  <c r="DK67" i="8"/>
  <c r="DK21" i="8"/>
  <c r="DK104" i="8"/>
  <c r="DK58" i="8"/>
  <c r="DK44" i="8"/>
  <c r="DK12" i="8"/>
  <c r="DL4" i="8"/>
  <c r="DN110" i="8"/>
  <c r="DN87" i="8"/>
  <c r="DN64" i="8"/>
  <c r="DN18" i="8"/>
  <c r="DN41" i="8"/>
  <c r="DO6" i="8"/>
  <c r="DM116" i="8" l="1"/>
  <c r="DM117" i="8"/>
  <c r="DT47" i="8"/>
  <c r="DT48" i="8"/>
  <c r="DQ24" i="8"/>
  <c r="DQ25" i="8"/>
  <c r="DO29" i="8"/>
  <c r="DK75" i="8"/>
  <c r="DK77" i="8"/>
  <c r="DL23" i="8"/>
  <c r="DL81" i="8"/>
  <c r="DL21" i="8"/>
  <c r="DL12" i="8"/>
  <c r="DL90" i="8"/>
  <c r="DL104" i="8"/>
  <c r="DL113" i="8"/>
  <c r="DL35" i="8"/>
  <c r="DL44" i="8"/>
  <c r="DL67" i="8"/>
  <c r="DL58" i="8"/>
  <c r="DM4" i="8"/>
  <c r="DO87" i="8"/>
  <c r="DO64" i="8"/>
  <c r="DO110" i="8"/>
  <c r="DO41" i="8"/>
  <c r="DP6" i="8"/>
  <c r="DO18" i="8"/>
  <c r="DN117" i="8" l="1"/>
  <c r="DN116" i="8"/>
  <c r="DU48" i="8"/>
  <c r="DU47" i="8"/>
  <c r="DR25" i="8"/>
  <c r="DR24" i="8"/>
  <c r="DP29" i="8"/>
  <c r="DL77" i="8"/>
  <c r="DL75" i="8"/>
  <c r="DM23" i="8"/>
  <c r="DM44" i="8"/>
  <c r="DN4" i="8"/>
  <c r="DM35" i="8"/>
  <c r="DM113" i="8"/>
  <c r="DM90" i="8"/>
  <c r="DM58" i="8"/>
  <c r="DM67" i="8"/>
  <c r="DM81" i="8"/>
  <c r="DM21" i="8"/>
  <c r="DM104" i="8"/>
  <c r="DM12" i="8"/>
  <c r="DP110" i="8"/>
  <c r="DP87" i="8"/>
  <c r="DP41" i="8"/>
  <c r="DP64" i="8"/>
  <c r="DQ6" i="8"/>
  <c r="DP18" i="8"/>
  <c r="DO116" i="8" l="1"/>
  <c r="DO117" i="8"/>
  <c r="DV47" i="8"/>
  <c r="DV48" i="8"/>
  <c r="DS24" i="8"/>
  <c r="DS25" i="8"/>
  <c r="DQ29" i="8"/>
  <c r="DM75" i="8"/>
  <c r="DM77" i="8"/>
  <c r="DN23" i="8"/>
  <c r="DN58" i="8"/>
  <c r="DN12" i="8"/>
  <c r="DO4" i="8"/>
  <c r="DN113" i="8"/>
  <c r="DN35" i="8"/>
  <c r="DN104" i="8"/>
  <c r="DN90" i="8"/>
  <c r="DN44" i="8"/>
  <c r="DN81" i="8"/>
  <c r="DN67" i="8"/>
  <c r="DN21" i="8"/>
  <c r="DQ110" i="8"/>
  <c r="DQ87" i="8"/>
  <c r="DQ41" i="8"/>
  <c r="DQ64" i="8"/>
  <c r="DR6" i="8"/>
  <c r="DQ18" i="8"/>
  <c r="DP116" i="8" l="1"/>
  <c r="DP117" i="8"/>
  <c r="DW48" i="8"/>
  <c r="DW47" i="8"/>
  <c r="DT25" i="8"/>
  <c r="DT24" i="8"/>
  <c r="DR29" i="8"/>
  <c r="DN75" i="8"/>
  <c r="DN77" i="8"/>
  <c r="DO23" i="8"/>
  <c r="DO104" i="8"/>
  <c r="DO90" i="8"/>
  <c r="DO35" i="8"/>
  <c r="DP4" i="8"/>
  <c r="DO58" i="8"/>
  <c r="DO12" i="8"/>
  <c r="DO81" i="8"/>
  <c r="DO113" i="8"/>
  <c r="DO67" i="8"/>
  <c r="DO21" i="8"/>
  <c r="DO44" i="8"/>
  <c r="DR110" i="8"/>
  <c r="DR87" i="8"/>
  <c r="DR64" i="8"/>
  <c r="DR18" i="8"/>
  <c r="DS6" i="8"/>
  <c r="DR41" i="8"/>
  <c r="DQ117" i="8" l="1"/>
  <c r="DQ116" i="8"/>
  <c r="DX48" i="8"/>
  <c r="D48" i="8" s="1"/>
  <c r="DX47" i="8"/>
  <c r="D47" i="8" s="1"/>
  <c r="DU25" i="8"/>
  <c r="DU24" i="8"/>
  <c r="DS29" i="8"/>
  <c r="DO75" i="8"/>
  <c r="DO77" i="8"/>
  <c r="DP23" i="8"/>
  <c r="DP58" i="8"/>
  <c r="DP35" i="8"/>
  <c r="DP113" i="8"/>
  <c r="DP90" i="8"/>
  <c r="DP12" i="8"/>
  <c r="DQ4" i="8"/>
  <c r="DP81" i="8"/>
  <c r="DP21" i="8"/>
  <c r="DP104" i="8"/>
  <c r="DP67" i="8"/>
  <c r="DP44" i="8"/>
  <c r="DS110" i="8"/>
  <c r="DS87" i="8"/>
  <c r="DS64" i="8"/>
  <c r="DS41" i="8"/>
  <c r="DT6" i="8"/>
  <c r="DS18" i="8"/>
  <c r="DR117" i="8" l="1"/>
  <c r="DR116" i="8"/>
  <c r="DV24" i="8"/>
  <c r="DV25" i="8"/>
  <c r="DT29" i="8"/>
  <c r="DP75" i="8"/>
  <c r="DP77" i="8"/>
  <c r="DQ23" i="8"/>
  <c r="DQ81" i="8"/>
  <c r="DQ113" i="8"/>
  <c r="DQ104" i="8"/>
  <c r="DQ67" i="8"/>
  <c r="DQ44" i="8"/>
  <c r="DR4" i="8"/>
  <c r="DQ90" i="8"/>
  <c r="DQ12" i="8"/>
  <c r="DQ58" i="8"/>
  <c r="DQ35" i="8"/>
  <c r="DQ21" i="8"/>
  <c r="DT110" i="8"/>
  <c r="DT87" i="8"/>
  <c r="DT64" i="8"/>
  <c r="DT41" i="8"/>
  <c r="DT18" i="8"/>
  <c r="DU6" i="8"/>
  <c r="DS116" i="8" l="1"/>
  <c r="DS117" i="8"/>
  <c r="DW24" i="8"/>
  <c r="DW25" i="8"/>
  <c r="DU29" i="8"/>
  <c r="DQ75" i="8"/>
  <c r="DQ77" i="8"/>
  <c r="DR23" i="8"/>
  <c r="DR58" i="8"/>
  <c r="DR12" i="8"/>
  <c r="DR44" i="8"/>
  <c r="DR21" i="8"/>
  <c r="DR113" i="8"/>
  <c r="DR104" i="8"/>
  <c r="DR35" i="8"/>
  <c r="DR90" i="8"/>
  <c r="DS4" i="8"/>
  <c r="DR81" i="8"/>
  <c r="DR67" i="8"/>
  <c r="DU110" i="8"/>
  <c r="DU87" i="8"/>
  <c r="DU64" i="8"/>
  <c r="DU41" i="8"/>
  <c r="DV6" i="8"/>
  <c r="DU18" i="8"/>
  <c r="DT117" i="8" l="1"/>
  <c r="DT116" i="8"/>
  <c r="DX24" i="8"/>
  <c r="DX25" i="8"/>
  <c r="DV29" i="8"/>
  <c r="DR77" i="8"/>
  <c r="DR75" i="8"/>
  <c r="DS23" i="8"/>
  <c r="DS58" i="8"/>
  <c r="DS35" i="8"/>
  <c r="DS12" i="8"/>
  <c r="DS104" i="8"/>
  <c r="DS44" i="8"/>
  <c r="DS21" i="8"/>
  <c r="DS113" i="8"/>
  <c r="DS90" i="8"/>
  <c r="DT4" i="8"/>
  <c r="DS81" i="8"/>
  <c r="DS67" i="8"/>
  <c r="DV110" i="8"/>
  <c r="DV87" i="8"/>
  <c r="DV64" i="8"/>
  <c r="DV18" i="8"/>
  <c r="DV41" i="8"/>
  <c r="DW6" i="8"/>
  <c r="DU117" i="8" l="1"/>
  <c r="DU116" i="8"/>
  <c r="DY24" i="8"/>
  <c r="DY25" i="8"/>
  <c r="DW29" i="8"/>
  <c r="DS75" i="8"/>
  <c r="DS77" i="8"/>
  <c r="DT23" i="8"/>
  <c r="DT104" i="8"/>
  <c r="DT44" i="8"/>
  <c r="DT12" i="8"/>
  <c r="DT81" i="8"/>
  <c r="DT67" i="8"/>
  <c r="DT90" i="8"/>
  <c r="DT35" i="8"/>
  <c r="DT58" i="8"/>
  <c r="DT113" i="8"/>
  <c r="DT21" i="8"/>
  <c r="DU4" i="8"/>
  <c r="DW110" i="8"/>
  <c r="DW87" i="8"/>
  <c r="DW64" i="8"/>
  <c r="DW41" i="8"/>
  <c r="DX6" i="8"/>
  <c r="DW18" i="8"/>
  <c r="DV117" i="8" l="1"/>
  <c r="DV116" i="8"/>
  <c r="DZ25" i="8"/>
  <c r="DZ24" i="8"/>
  <c r="DX29" i="8"/>
  <c r="DT75" i="8"/>
  <c r="DT77" i="8"/>
  <c r="DU23" i="8"/>
  <c r="DU113" i="8"/>
  <c r="DU81" i="8"/>
  <c r="DU67" i="8"/>
  <c r="DU44" i="8"/>
  <c r="DU12" i="8"/>
  <c r="DU90" i="8"/>
  <c r="DU35" i="8"/>
  <c r="DU58" i="8"/>
  <c r="DU21" i="8"/>
  <c r="DU104" i="8"/>
  <c r="DV4" i="8"/>
  <c r="DX110" i="8"/>
  <c r="DX87" i="8"/>
  <c r="DX41" i="8"/>
  <c r="DX64" i="8"/>
  <c r="DY6" i="8"/>
  <c r="DX18" i="8"/>
  <c r="DW117" i="8" l="1"/>
  <c r="DW116" i="8"/>
  <c r="EA24" i="8"/>
  <c r="EA25" i="8"/>
  <c r="DY29" i="8"/>
  <c r="DU77" i="8"/>
  <c r="DU75" i="8"/>
  <c r="DV23" i="8"/>
  <c r="DV113" i="8"/>
  <c r="DV90" i="8"/>
  <c r="DV44" i="8"/>
  <c r="DV104" i="8"/>
  <c r="DV81" i="8"/>
  <c r="DV67" i="8"/>
  <c r="DV21" i="8"/>
  <c r="DV35" i="8"/>
  <c r="DV58" i="8"/>
  <c r="DV12" i="8"/>
  <c r="DW4" i="8"/>
  <c r="DY110" i="8"/>
  <c r="DY87" i="8"/>
  <c r="DY41" i="8"/>
  <c r="DZ6" i="8"/>
  <c r="DY18" i="8"/>
  <c r="DY64" i="8"/>
  <c r="DX117" i="8" l="1"/>
  <c r="DX116" i="8"/>
  <c r="EB24" i="8"/>
  <c r="EB25" i="8"/>
  <c r="DZ29" i="8"/>
  <c r="DV75" i="8"/>
  <c r="DV77" i="8"/>
  <c r="DW23" i="8"/>
  <c r="DW104" i="8"/>
  <c r="DW58" i="8"/>
  <c r="DW35" i="8"/>
  <c r="DX4" i="8"/>
  <c r="DW90" i="8"/>
  <c r="DW21" i="8"/>
  <c r="DW81" i="8"/>
  <c r="DW12" i="8"/>
  <c r="DW113" i="8"/>
  <c r="DW67" i="8"/>
  <c r="DW44" i="8"/>
  <c r="DZ110" i="8"/>
  <c r="DZ87" i="8"/>
  <c r="DZ64" i="8"/>
  <c r="DZ18" i="8"/>
  <c r="EA6" i="8"/>
  <c r="DZ41" i="8"/>
  <c r="DY117" i="8" l="1"/>
  <c r="DY116" i="8"/>
  <c r="EC24" i="8"/>
  <c r="EC25" i="8"/>
  <c r="EA29" i="8"/>
  <c r="DW77" i="8"/>
  <c r="DW75" i="8"/>
  <c r="DX23" i="8"/>
  <c r="DX67" i="8"/>
  <c r="DX44" i="8"/>
  <c r="DX21" i="8"/>
  <c r="DX113" i="8"/>
  <c r="DX58" i="8"/>
  <c r="DX35" i="8"/>
  <c r="DX90" i="8"/>
  <c r="DX81" i="8"/>
  <c r="DX104" i="8"/>
  <c r="DX12" i="8"/>
  <c r="DY4" i="8"/>
  <c r="EA110" i="8"/>
  <c r="EA87" i="8"/>
  <c r="EA64" i="8"/>
  <c r="EA41" i="8"/>
  <c r="EB6" i="8"/>
  <c r="EA18" i="8"/>
  <c r="DZ117" i="8" l="1"/>
  <c r="DZ116" i="8"/>
  <c r="ED25" i="8"/>
  <c r="ED24" i="8"/>
  <c r="EB29" i="8"/>
  <c r="DX77" i="8"/>
  <c r="DX75" i="8"/>
  <c r="DY23" i="8"/>
  <c r="DY67" i="8"/>
  <c r="DY44" i="8"/>
  <c r="DZ4" i="8"/>
  <c r="DY113" i="8"/>
  <c r="DY58" i="8"/>
  <c r="DY35" i="8"/>
  <c r="DY104" i="8"/>
  <c r="DY81" i="8"/>
  <c r="DY90" i="8"/>
  <c r="DY21" i="8"/>
  <c r="DY12" i="8"/>
  <c r="EB110" i="8"/>
  <c r="EB64" i="8"/>
  <c r="EB41" i="8"/>
  <c r="EB18" i="8"/>
  <c r="EB87" i="8"/>
  <c r="EC6" i="8"/>
  <c r="EA117" i="8" l="1"/>
  <c r="EA116" i="8"/>
  <c r="EE25" i="8"/>
  <c r="EE24" i="8"/>
  <c r="EC29" i="8"/>
  <c r="DY75" i="8"/>
  <c r="DY77" i="8"/>
  <c r="DY52" i="8"/>
  <c r="DY54" i="8"/>
  <c r="DZ23" i="8"/>
  <c r="DZ81" i="8"/>
  <c r="DZ67" i="8"/>
  <c r="DZ21" i="8"/>
  <c r="DZ58" i="8"/>
  <c r="DZ12" i="8"/>
  <c r="DZ35" i="8"/>
  <c r="DZ113" i="8"/>
  <c r="DZ44" i="8"/>
  <c r="DZ104" i="8"/>
  <c r="DZ90" i="8"/>
  <c r="EA4" i="8"/>
  <c r="EC110" i="8"/>
  <c r="EC64" i="8"/>
  <c r="EC41" i="8"/>
  <c r="EC87" i="8"/>
  <c r="ED6" i="8"/>
  <c r="EC18" i="8"/>
  <c r="EB117" i="8" l="1"/>
  <c r="EB116" i="8"/>
  <c r="EF25" i="8"/>
  <c r="EF24" i="8"/>
  <c r="ED29" i="8"/>
  <c r="DZ77" i="8"/>
  <c r="DZ75" i="8"/>
  <c r="DZ54" i="8"/>
  <c r="DZ52" i="8"/>
  <c r="EA23" i="8"/>
  <c r="EA104" i="8"/>
  <c r="EA90" i="8"/>
  <c r="EA44" i="8"/>
  <c r="EA12" i="8"/>
  <c r="EA81" i="8"/>
  <c r="EA67" i="8"/>
  <c r="EB4" i="8"/>
  <c r="EA58" i="8"/>
  <c r="EA113" i="8"/>
  <c r="EA21" i="8"/>
  <c r="EA35" i="8"/>
  <c r="ED110" i="8"/>
  <c r="ED87" i="8"/>
  <c r="ED64" i="8"/>
  <c r="ED18" i="8"/>
  <c r="ED41" i="8"/>
  <c r="EE6" i="8"/>
  <c r="EC117" i="8" l="1"/>
  <c r="EC116" i="8"/>
  <c r="EG25" i="8"/>
  <c r="EG24" i="8"/>
  <c r="EE29" i="8"/>
  <c r="EA75" i="8"/>
  <c r="EA77" i="8"/>
  <c r="EA54" i="8"/>
  <c r="EA52" i="8"/>
  <c r="EB23" i="8"/>
  <c r="EB12" i="8"/>
  <c r="EB104" i="8"/>
  <c r="EC4" i="8"/>
  <c r="EB113" i="8"/>
  <c r="EB44" i="8"/>
  <c r="EB58" i="8"/>
  <c r="EB90" i="8"/>
  <c r="EB35" i="8"/>
  <c r="EB67" i="8"/>
  <c r="EB81" i="8"/>
  <c r="EB21" i="8"/>
  <c r="EE110" i="8"/>
  <c r="EE87" i="8"/>
  <c r="EE64" i="8"/>
  <c r="EE41" i="8"/>
  <c r="EF6" i="8"/>
  <c r="EE18" i="8"/>
  <c r="ED116" i="8" l="1"/>
  <c r="ED117" i="8"/>
  <c r="EH25" i="8"/>
  <c r="EH24" i="8"/>
  <c r="EF29" i="8"/>
  <c r="EB77" i="8"/>
  <c r="EB75" i="8"/>
  <c r="EB54" i="8"/>
  <c r="EB52" i="8"/>
  <c r="EC23" i="8"/>
  <c r="EC90" i="8"/>
  <c r="EC44" i="8"/>
  <c r="EC58" i="8"/>
  <c r="EC35" i="8"/>
  <c r="EC67" i="8"/>
  <c r="EC12" i="8"/>
  <c r="EC104" i="8"/>
  <c r="EC81" i="8"/>
  <c r="EC113" i="8"/>
  <c r="EC21" i="8"/>
  <c r="ED4" i="8"/>
  <c r="EF110" i="8"/>
  <c r="EF87" i="8"/>
  <c r="EF41" i="8"/>
  <c r="EF64" i="8"/>
  <c r="EG6" i="8"/>
  <c r="EF18" i="8"/>
  <c r="EE117" i="8" l="1"/>
  <c r="EE116" i="8"/>
  <c r="EI25" i="8"/>
  <c r="EI24" i="8"/>
  <c r="EG29" i="8"/>
  <c r="EC75" i="8"/>
  <c r="EC77" i="8"/>
  <c r="EC54" i="8"/>
  <c r="EC52" i="8"/>
  <c r="ED23" i="8"/>
  <c r="ED81" i="8"/>
  <c r="ED67" i="8"/>
  <c r="ED21" i="8"/>
  <c r="ED35" i="8"/>
  <c r="ED104" i="8"/>
  <c r="ED90" i="8"/>
  <c r="ED58" i="8"/>
  <c r="ED12" i="8"/>
  <c r="EE4" i="8"/>
  <c r="ED113" i="8"/>
  <c r="ED44" i="8"/>
  <c r="EG110" i="8"/>
  <c r="EG87" i="8"/>
  <c r="EG41" i="8"/>
  <c r="EG64" i="8"/>
  <c r="EH6" i="8"/>
  <c r="EG18" i="8"/>
  <c r="EF117" i="8" l="1"/>
  <c r="EF116" i="8"/>
  <c r="EJ25" i="8"/>
  <c r="EJ24" i="8"/>
  <c r="EH29" i="8"/>
  <c r="ED75" i="8"/>
  <c r="ED77" i="8"/>
  <c r="ED54" i="8"/>
  <c r="ED52" i="8"/>
  <c r="EE23" i="8"/>
  <c r="EE113" i="8"/>
  <c r="EE90" i="8"/>
  <c r="EE12" i="8"/>
  <c r="EE81" i="8"/>
  <c r="EE67" i="8"/>
  <c r="EF4" i="8"/>
  <c r="EE104" i="8"/>
  <c r="EE35" i="8"/>
  <c r="EE21" i="8"/>
  <c r="EE44" i="8"/>
  <c r="EE58" i="8"/>
  <c r="EH110" i="8"/>
  <c r="EH87" i="8"/>
  <c r="EH64" i="8"/>
  <c r="EH18" i="8"/>
  <c r="EI6" i="8"/>
  <c r="EH41" i="8"/>
  <c r="EG116" i="8" l="1"/>
  <c r="EG117" i="8"/>
  <c r="EK25" i="8"/>
  <c r="EK24" i="8"/>
  <c r="EI29" i="8"/>
  <c r="EE75" i="8"/>
  <c r="EE77" i="8"/>
  <c r="EE54" i="8"/>
  <c r="EE52" i="8"/>
  <c r="EF23" i="8"/>
  <c r="EF67" i="8"/>
  <c r="EF44" i="8"/>
  <c r="EF81" i="8"/>
  <c r="EF21" i="8"/>
  <c r="EF113" i="8"/>
  <c r="EF58" i="8"/>
  <c r="EF35" i="8"/>
  <c r="EG4" i="8"/>
  <c r="EF104" i="8"/>
  <c r="EF90" i="8"/>
  <c r="EF12" i="8"/>
  <c r="EI87" i="8"/>
  <c r="EI110" i="8"/>
  <c r="EI64" i="8"/>
  <c r="EI41" i="8"/>
  <c r="EJ6" i="8"/>
  <c r="EI18" i="8"/>
  <c r="EH117" i="8" l="1"/>
  <c r="EH116" i="8"/>
  <c r="EL24" i="8"/>
  <c r="EL25" i="8"/>
  <c r="EJ29" i="8"/>
  <c r="EF75" i="8"/>
  <c r="EF77" i="8"/>
  <c r="EF52" i="8"/>
  <c r="EF54" i="8"/>
  <c r="EG23" i="8"/>
  <c r="EG90" i="8"/>
  <c r="EG81" i="8"/>
  <c r="EG21" i="8"/>
  <c r="EG104" i="8"/>
  <c r="EG58" i="8"/>
  <c r="EH4" i="8"/>
  <c r="EG113" i="8"/>
  <c r="EG67" i="8"/>
  <c r="EG44" i="8"/>
  <c r="EG12" i="8"/>
  <c r="EG35" i="8"/>
  <c r="EJ110" i="8"/>
  <c r="EJ87" i="8"/>
  <c r="EJ64" i="8"/>
  <c r="EJ41" i="8"/>
  <c r="EJ18" i="8"/>
  <c r="EK6" i="8"/>
  <c r="EI117" i="8" l="1"/>
  <c r="EI116" i="8"/>
  <c r="EM25" i="8"/>
  <c r="EM24" i="8"/>
  <c r="EK29" i="8"/>
  <c r="EG75" i="8"/>
  <c r="EG77" i="8"/>
  <c r="EG54" i="8"/>
  <c r="EG52" i="8"/>
  <c r="EH23" i="8"/>
  <c r="EH58" i="8"/>
  <c r="EH12" i="8"/>
  <c r="EH44" i="8"/>
  <c r="EH67" i="8"/>
  <c r="EH113" i="8"/>
  <c r="EH90" i="8"/>
  <c r="EH35" i="8"/>
  <c r="EH21" i="8"/>
  <c r="EH81" i="8"/>
  <c r="EI4" i="8"/>
  <c r="EH104" i="8"/>
  <c r="EK110" i="8"/>
  <c r="EK87" i="8"/>
  <c r="EK64" i="8"/>
  <c r="EK41" i="8"/>
  <c r="EL6" i="8"/>
  <c r="EK18" i="8"/>
  <c r="EJ117" i="8" l="1"/>
  <c r="EJ116" i="8"/>
  <c r="EN24" i="8"/>
  <c r="EN25" i="8"/>
  <c r="EL29" i="8"/>
  <c r="EH77" i="8"/>
  <c r="EH75" i="8"/>
  <c r="EH52" i="8"/>
  <c r="EH54" i="8"/>
  <c r="EI23" i="8"/>
  <c r="EI81" i="8"/>
  <c r="EI44" i="8"/>
  <c r="EI90" i="8"/>
  <c r="EI113" i="8"/>
  <c r="EI67" i="8"/>
  <c r="EJ4" i="8"/>
  <c r="EI58" i="8"/>
  <c r="EI35" i="8"/>
  <c r="EI12" i="8"/>
  <c r="EI104" i="8"/>
  <c r="EI21" i="8"/>
  <c r="EL110" i="8"/>
  <c r="EL87" i="8"/>
  <c r="EL64" i="8"/>
  <c r="EL18" i="8"/>
  <c r="EL41" i="8"/>
  <c r="EM6" i="8"/>
  <c r="EK117" i="8" l="1"/>
  <c r="EK116" i="8"/>
  <c r="EO25" i="8"/>
  <c r="EO24" i="8"/>
  <c r="EM29" i="8"/>
  <c r="EI75" i="8"/>
  <c r="EI77" i="8"/>
  <c r="EI52" i="8"/>
  <c r="EI54" i="8"/>
  <c r="EJ23" i="8"/>
  <c r="EJ104" i="8"/>
  <c r="EJ35" i="8"/>
  <c r="EJ58" i="8"/>
  <c r="EJ67" i="8"/>
  <c r="EJ90" i="8"/>
  <c r="EJ21" i="8"/>
  <c r="EJ12" i="8"/>
  <c r="EJ113" i="8"/>
  <c r="EJ81" i="8"/>
  <c r="EK4" i="8"/>
  <c r="EJ44" i="8"/>
  <c r="EM110" i="8"/>
  <c r="EM87" i="8"/>
  <c r="EM64" i="8"/>
  <c r="EM41" i="8"/>
  <c r="EN6" i="8"/>
  <c r="EM18" i="8"/>
  <c r="EL117" i="8" l="1"/>
  <c r="EL116" i="8"/>
  <c r="EP25" i="8"/>
  <c r="EP24" i="8"/>
  <c r="EN29" i="8"/>
  <c r="EJ77" i="8"/>
  <c r="EJ75" i="8"/>
  <c r="EJ52" i="8"/>
  <c r="EJ54" i="8"/>
  <c r="EK23" i="8"/>
  <c r="EK113" i="8"/>
  <c r="EK81" i="8"/>
  <c r="EK58" i="8"/>
  <c r="EK21" i="8"/>
  <c r="EK90" i="8"/>
  <c r="EK44" i="8"/>
  <c r="EK12" i="8"/>
  <c r="EK104" i="8"/>
  <c r="EK35" i="8"/>
  <c r="EL4" i="8"/>
  <c r="EK67" i="8"/>
  <c r="EN110" i="8"/>
  <c r="EN87" i="8"/>
  <c r="EN41" i="8"/>
  <c r="EO6" i="8"/>
  <c r="EN18" i="8"/>
  <c r="EN64" i="8"/>
  <c r="EM116" i="8" l="1"/>
  <c r="EM117" i="8"/>
  <c r="EQ24" i="8"/>
  <c r="EQ25" i="8"/>
  <c r="EO29" i="8"/>
  <c r="EK75" i="8"/>
  <c r="EK77" i="8"/>
  <c r="EK52" i="8"/>
  <c r="EK54" i="8"/>
  <c r="EL23" i="8"/>
  <c r="EL58" i="8"/>
  <c r="EL12" i="8"/>
  <c r="EM4" i="8"/>
  <c r="EL81" i="8"/>
  <c r="EL113" i="8"/>
  <c r="EL104" i="8"/>
  <c r="EL44" i="8"/>
  <c r="EL67" i="8"/>
  <c r="EL90" i="8"/>
  <c r="EL35" i="8"/>
  <c r="EL21" i="8"/>
  <c r="EO87" i="8"/>
  <c r="EO41" i="8"/>
  <c r="EO110" i="8"/>
  <c r="EP6" i="8"/>
  <c r="EO64" i="8"/>
  <c r="EO18" i="8"/>
  <c r="EN116" i="8" l="1"/>
  <c r="EN117" i="8"/>
  <c r="ER24" i="8"/>
  <c r="ER25" i="8"/>
  <c r="EP29" i="8"/>
  <c r="EL75" i="8"/>
  <c r="EL77" i="8"/>
  <c r="EL54" i="8"/>
  <c r="EL52" i="8"/>
  <c r="EM23" i="8"/>
  <c r="EM35" i="8"/>
  <c r="EM21" i="8"/>
  <c r="EM104" i="8"/>
  <c r="EM58" i="8"/>
  <c r="EM90" i="8"/>
  <c r="EN4" i="8"/>
  <c r="EM113" i="8"/>
  <c r="EM81" i="8"/>
  <c r="EM67" i="8"/>
  <c r="EM12" i="8"/>
  <c r="EM44" i="8"/>
  <c r="EP110" i="8"/>
  <c r="EP87" i="8"/>
  <c r="EP64" i="8"/>
  <c r="EP18" i="8"/>
  <c r="EQ6" i="8"/>
  <c r="EP41" i="8"/>
  <c r="EO116" i="8" l="1"/>
  <c r="EO117" i="8"/>
  <c r="ES25" i="8"/>
  <c r="ES24" i="8"/>
  <c r="EQ29" i="8"/>
  <c r="EM77" i="8"/>
  <c r="EM75" i="8"/>
  <c r="EM54" i="8"/>
  <c r="EM52" i="8"/>
  <c r="EN23" i="8"/>
  <c r="EN113" i="8"/>
  <c r="EN58" i="8"/>
  <c r="EN35" i="8"/>
  <c r="EN67" i="8"/>
  <c r="EN90" i="8"/>
  <c r="EN104" i="8"/>
  <c r="EN81" i="8"/>
  <c r="EN12" i="8"/>
  <c r="EO4" i="8"/>
  <c r="EN44" i="8"/>
  <c r="EN21" i="8"/>
  <c r="EQ110" i="8"/>
  <c r="EQ87" i="8"/>
  <c r="EQ64" i="8"/>
  <c r="EQ41" i="8"/>
  <c r="ER6" i="8"/>
  <c r="EQ18" i="8"/>
  <c r="EP116" i="8" l="1"/>
  <c r="EP117" i="8"/>
  <c r="ET24" i="8"/>
  <c r="ET25" i="8"/>
  <c r="ER29" i="8"/>
  <c r="EN75" i="8"/>
  <c r="EN77" i="8"/>
  <c r="EN52" i="8"/>
  <c r="EN54" i="8"/>
  <c r="EO23" i="8"/>
  <c r="EO104" i="8"/>
  <c r="EO81" i="8"/>
  <c r="EO113" i="8"/>
  <c r="EO21" i="8"/>
  <c r="EO67" i="8"/>
  <c r="EO44" i="8"/>
  <c r="EP4" i="8"/>
  <c r="EO12" i="8"/>
  <c r="EO58" i="8"/>
  <c r="EO35" i="8"/>
  <c r="EO90" i="8"/>
  <c r="ER110" i="8"/>
  <c r="ER64" i="8"/>
  <c r="ER41" i="8"/>
  <c r="ER18" i="8"/>
  <c r="ER87" i="8"/>
  <c r="ES6" i="8"/>
  <c r="EQ117" i="8" l="1"/>
  <c r="EQ116" i="8"/>
  <c r="EU24" i="8"/>
  <c r="EU25" i="8"/>
  <c r="ES29" i="8"/>
  <c r="EO77" i="8"/>
  <c r="EO75" i="8"/>
  <c r="EO52" i="8"/>
  <c r="EO54" i="8"/>
  <c r="EP23" i="8"/>
  <c r="EP81" i="8"/>
  <c r="EP67" i="8"/>
  <c r="EP21" i="8"/>
  <c r="EP12" i="8"/>
  <c r="EP104" i="8"/>
  <c r="EQ4" i="8"/>
  <c r="EP58" i="8"/>
  <c r="EP35" i="8"/>
  <c r="EP90" i="8"/>
  <c r="EP113" i="8"/>
  <c r="EP44" i="8"/>
  <c r="ES110" i="8"/>
  <c r="ES64" i="8"/>
  <c r="ES41" i="8"/>
  <c r="ET6" i="8"/>
  <c r="ES87" i="8"/>
  <c r="ES18" i="8"/>
  <c r="ER116" i="8" l="1"/>
  <c r="ER117" i="8"/>
  <c r="EV25" i="8"/>
  <c r="EV24" i="8"/>
  <c r="ET29" i="8"/>
  <c r="EP77" i="8"/>
  <c r="EP75" i="8"/>
  <c r="EP52" i="8"/>
  <c r="EP54" i="8"/>
  <c r="EQ23" i="8"/>
  <c r="EQ113" i="8"/>
  <c r="EQ67" i="8"/>
  <c r="EQ35" i="8"/>
  <c r="EQ12" i="8"/>
  <c r="EQ58" i="8"/>
  <c r="ER4" i="8"/>
  <c r="EQ104" i="8"/>
  <c r="EQ90" i="8"/>
  <c r="EQ44" i="8"/>
  <c r="EQ81" i="8"/>
  <c r="EQ21" i="8"/>
  <c r="ET110" i="8"/>
  <c r="ET87" i="8"/>
  <c r="ET64" i="8"/>
  <c r="ET18" i="8"/>
  <c r="ET41" i="8"/>
  <c r="EU6" i="8"/>
  <c r="ES117" i="8" l="1"/>
  <c r="ES116" i="8"/>
  <c r="EW24" i="8"/>
  <c r="EW25" i="8"/>
  <c r="EU29" i="8"/>
  <c r="EQ77" i="8"/>
  <c r="EQ75" i="8"/>
  <c r="EQ52" i="8"/>
  <c r="EQ54" i="8"/>
  <c r="ER23" i="8"/>
  <c r="ER104" i="8"/>
  <c r="ER44" i="8"/>
  <c r="ER67" i="8"/>
  <c r="ER90" i="8"/>
  <c r="ER35" i="8"/>
  <c r="ER58" i="8"/>
  <c r="ER113" i="8"/>
  <c r="ES4" i="8"/>
  <c r="ER81" i="8"/>
  <c r="ER21" i="8"/>
  <c r="ER12" i="8"/>
  <c r="EU110" i="8"/>
  <c r="EU87" i="8"/>
  <c r="EU64" i="8"/>
  <c r="EU41" i="8"/>
  <c r="EV6" i="8"/>
  <c r="EU18" i="8"/>
  <c r="ET117" i="8" l="1"/>
  <c r="ET116" i="8"/>
  <c r="EX24" i="8"/>
  <c r="EX25" i="8"/>
  <c r="EV29" i="8"/>
  <c r="ER75" i="8"/>
  <c r="ER77" i="8"/>
  <c r="ER52" i="8"/>
  <c r="ER54" i="8"/>
  <c r="ES23" i="8"/>
  <c r="ES90" i="8"/>
  <c r="ES35" i="8"/>
  <c r="ES21" i="8"/>
  <c r="ES81" i="8"/>
  <c r="ES67" i="8"/>
  <c r="ES113" i="8"/>
  <c r="ES12" i="8"/>
  <c r="ES58" i="8"/>
  <c r="ES104" i="8"/>
  <c r="ET4" i="8"/>
  <c r="ES44" i="8"/>
  <c r="EV110" i="8"/>
  <c r="EV87" i="8"/>
  <c r="EV41" i="8"/>
  <c r="EV64" i="8"/>
  <c r="EW6" i="8"/>
  <c r="EV18" i="8"/>
  <c r="EU117" i="8" l="1"/>
  <c r="EU116" i="8"/>
  <c r="EY25" i="8"/>
  <c r="EY24" i="8"/>
  <c r="EW29" i="8"/>
  <c r="ES75" i="8"/>
  <c r="ES77" i="8"/>
  <c r="ES54" i="8"/>
  <c r="ES52" i="8"/>
  <c r="ET23" i="8"/>
  <c r="ET113" i="8"/>
  <c r="ET104" i="8"/>
  <c r="ET90" i="8"/>
  <c r="ET44" i="8"/>
  <c r="ET81" i="8"/>
  <c r="ET67" i="8"/>
  <c r="ET21" i="8"/>
  <c r="ET35" i="8"/>
  <c r="ET58" i="8"/>
  <c r="ET12" i="8"/>
  <c r="EU4" i="8"/>
  <c r="EW110" i="8"/>
  <c r="EW87" i="8"/>
  <c r="EW41" i="8"/>
  <c r="EW64" i="8"/>
  <c r="EX6" i="8"/>
  <c r="EW18" i="8"/>
  <c r="EV117" i="8" l="1"/>
  <c r="EV116" i="8"/>
  <c r="EZ24" i="8"/>
  <c r="EZ25" i="8"/>
  <c r="EX29" i="8"/>
  <c r="ET75" i="8"/>
  <c r="ET77" i="8"/>
  <c r="ET54" i="8"/>
  <c r="ET52" i="8"/>
  <c r="EU23" i="8"/>
  <c r="EU113" i="8"/>
  <c r="EU90" i="8"/>
  <c r="EV4" i="8"/>
  <c r="EU104" i="8"/>
  <c r="EU35" i="8"/>
  <c r="EU81" i="8"/>
  <c r="EU67" i="8"/>
  <c r="EU44" i="8"/>
  <c r="EU12" i="8"/>
  <c r="EU58" i="8"/>
  <c r="EU21" i="8"/>
  <c r="EX110" i="8"/>
  <c r="EX87" i="8"/>
  <c r="EX64" i="8"/>
  <c r="EX18" i="8"/>
  <c r="EY6" i="8"/>
  <c r="EX41" i="8"/>
  <c r="EW117" i="8" l="1"/>
  <c r="EW116" i="8"/>
  <c r="FA25" i="8"/>
  <c r="FA24" i="8"/>
  <c r="EY29" i="8"/>
  <c r="EU75" i="8"/>
  <c r="EU77" i="8"/>
  <c r="EU52" i="8"/>
  <c r="EU54" i="8"/>
  <c r="EV23" i="8"/>
  <c r="EV58" i="8"/>
  <c r="EV35" i="8"/>
  <c r="EW4" i="8"/>
  <c r="EV113" i="8"/>
  <c r="EV12" i="8"/>
  <c r="EV21" i="8"/>
  <c r="EV44" i="8"/>
  <c r="EV90" i="8"/>
  <c r="EV81" i="8"/>
  <c r="EV104" i="8"/>
  <c r="EV67" i="8"/>
  <c r="EY110" i="8"/>
  <c r="EY87" i="8"/>
  <c r="EY64" i="8"/>
  <c r="EY41" i="8"/>
  <c r="EZ6" i="8"/>
  <c r="EY18" i="8"/>
  <c r="EX117" i="8" l="1"/>
  <c r="EX116" i="8"/>
  <c r="FB24" i="8"/>
  <c r="FB25" i="8"/>
  <c r="EZ29" i="8"/>
  <c r="EV75" i="8"/>
  <c r="EV77" i="8"/>
  <c r="EV54" i="8"/>
  <c r="EV52" i="8"/>
  <c r="EW23" i="8"/>
  <c r="EW12" i="8"/>
  <c r="EW90" i="8"/>
  <c r="EW21" i="8"/>
  <c r="EW113" i="8"/>
  <c r="EW104" i="8"/>
  <c r="EW67" i="8"/>
  <c r="EW44" i="8"/>
  <c r="EX4" i="8"/>
  <c r="EW58" i="8"/>
  <c r="EW35" i="8"/>
  <c r="EW81" i="8"/>
  <c r="EZ110" i="8"/>
  <c r="EZ87" i="8"/>
  <c r="EZ64" i="8"/>
  <c r="EZ41" i="8"/>
  <c r="EZ18" i="8"/>
  <c r="FA6" i="8"/>
  <c r="EY117" i="8" l="1"/>
  <c r="EY116" i="8"/>
  <c r="FC25" i="8"/>
  <c r="FC24" i="8"/>
  <c r="FA29" i="8"/>
  <c r="EW75" i="8"/>
  <c r="EW77" i="8"/>
  <c r="EW52" i="8"/>
  <c r="EW54" i="8"/>
  <c r="EX23" i="8"/>
  <c r="EX90" i="8"/>
  <c r="EY4" i="8"/>
  <c r="EX81" i="8"/>
  <c r="EX21" i="8"/>
  <c r="EX12" i="8"/>
  <c r="EX104" i="8"/>
  <c r="EX67" i="8"/>
  <c r="EX58" i="8"/>
  <c r="EX44" i="8"/>
  <c r="EX113" i="8"/>
  <c r="EX35" i="8"/>
  <c r="FA110" i="8"/>
  <c r="FA87" i="8"/>
  <c r="FA64" i="8"/>
  <c r="FA41" i="8"/>
  <c r="FB6" i="8"/>
  <c r="FA18" i="8"/>
  <c r="EZ117" i="8" l="1"/>
  <c r="EZ116" i="8"/>
  <c r="FD24" i="8"/>
  <c r="FD25" i="8"/>
  <c r="FB29" i="8"/>
  <c r="EX77" i="8"/>
  <c r="EX75" i="8"/>
  <c r="EX54" i="8"/>
  <c r="EX52" i="8"/>
  <c r="EY23" i="8"/>
  <c r="EY81" i="8"/>
  <c r="EY67" i="8"/>
  <c r="EY44" i="8"/>
  <c r="EY58" i="8"/>
  <c r="EY35" i="8"/>
  <c r="EY12" i="8"/>
  <c r="EY104" i="8"/>
  <c r="EY113" i="8"/>
  <c r="EZ4" i="8"/>
  <c r="EY90" i="8"/>
  <c r="EY21" i="8"/>
  <c r="FB110" i="8"/>
  <c r="FB87" i="8"/>
  <c r="FB64" i="8"/>
  <c r="FB18" i="8"/>
  <c r="FB41" i="8"/>
  <c r="FC6" i="8"/>
  <c r="FA117" i="8" l="1"/>
  <c r="FA116" i="8"/>
  <c r="FE25" i="8"/>
  <c r="FE24" i="8"/>
  <c r="FC29" i="8"/>
  <c r="EY75" i="8"/>
  <c r="EY77" i="8"/>
  <c r="EY54" i="8"/>
  <c r="EY52" i="8"/>
  <c r="EZ23" i="8"/>
  <c r="EZ104" i="8"/>
  <c r="EZ81" i="8"/>
  <c r="EZ21" i="8"/>
  <c r="FA4" i="8"/>
  <c r="EZ12" i="8"/>
  <c r="EZ113" i="8"/>
  <c r="EZ35" i="8"/>
  <c r="EZ90" i="8"/>
  <c r="EZ44" i="8"/>
  <c r="EZ58" i="8"/>
  <c r="EZ67" i="8"/>
  <c r="FC110" i="8"/>
  <c r="FC87" i="8"/>
  <c r="FC64" i="8"/>
  <c r="FC41" i="8"/>
  <c r="FD6" i="8"/>
  <c r="FC18" i="8"/>
  <c r="FB117" i="8" l="1"/>
  <c r="FB116" i="8"/>
  <c r="FF25" i="8"/>
  <c r="FF24" i="8"/>
  <c r="FD29" i="8"/>
  <c r="EZ77" i="8"/>
  <c r="EZ75" i="8"/>
  <c r="EZ54" i="8"/>
  <c r="EZ52" i="8"/>
  <c r="FA23" i="8"/>
  <c r="FA113" i="8"/>
  <c r="FA90" i="8"/>
  <c r="FA35" i="8"/>
  <c r="FB4" i="8"/>
  <c r="FA81" i="8"/>
  <c r="FA67" i="8"/>
  <c r="FA44" i="8"/>
  <c r="FA12" i="8"/>
  <c r="FA104" i="8"/>
  <c r="FA58" i="8"/>
  <c r="FA21" i="8"/>
  <c r="FD110" i="8"/>
  <c r="FD87" i="8"/>
  <c r="FD41" i="8"/>
  <c r="FD64" i="8"/>
  <c r="FE6" i="8"/>
  <c r="FD18" i="8"/>
  <c r="FC117" i="8" l="1"/>
  <c r="FC116" i="8"/>
  <c r="FG24" i="8"/>
  <c r="FG25" i="8"/>
  <c r="FE29" i="8"/>
  <c r="FA77" i="8"/>
  <c r="FA75" i="8"/>
  <c r="FA54" i="8"/>
  <c r="FA52" i="8"/>
  <c r="FB23" i="8"/>
  <c r="FB113" i="8"/>
  <c r="FB90" i="8"/>
  <c r="FB44" i="8"/>
  <c r="FB81" i="8"/>
  <c r="FB35" i="8"/>
  <c r="FB58" i="8"/>
  <c r="FC4" i="8"/>
  <c r="FB104" i="8"/>
  <c r="FB67" i="8"/>
  <c r="FB21" i="8"/>
  <c r="FB12" i="8"/>
  <c r="FE110" i="8"/>
  <c r="FE87" i="8"/>
  <c r="FE41" i="8"/>
  <c r="FF6" i="8"/>
  <c r="FE18" i="8"/>
  <c r="FE64" i="8"/>
  <c r="FD117" i="8" l="1"/>
  <c r="FD116" i="8"/>
  <c r="FH24" i="8"/>
  <c r="FH25" i="8"/>
  <c r="FF29" i="8"/>
  <c r="FB75" i="8"/>
  <c r="FB77" i="8"/>
  <c r="FB54" i="8"/>
  <c r="FB52" i="8"/>
  <c r="FC23" i="8"/>
  <c r="FC104" i="8"/>
  <c r="FC90" i="8"/>
  <c r="FC35" i="8"/>
  <c r="FC21" i="8"/>
  <c r="FC67" i="8"/>
  <c r="FC113" i="8"/>
  <c r="FC44" i="8"/>
  <c r="FC81" i="8"/>
  <c r="FC12" i="8"/>
  <c r="FC58" i="8"/>
  <c r="FD4" i="8"/>
  <c r="FF110" i="8"/>
  <c r="FF87" i="8"/>
  <c r="FF64" i="8"/>
  <c r="FF18" i="8"/>
  <c r="FG6" i="8"/>
  <c r="FF41" i="8"/>
  <c r="FE117" i="8" l="1"/>
  <c r="FE116" i="8"/>
  <c r="FI24" i="8"/>
  <c r="FI25" i="8"/>
  <c r="FG29" i="8"/>
  <c r="FC77" i="8"/>
  <c r="FC75" i="8"/>
  <c r="FC52" i="8"/>
  <c r="FC54" i="8"/>
  <c r="FD23" i="8"/>
  <c r="FD104" i="8"/>
  <c r="FE4" i="8"/>
  <c r="FD44" i="8"/>
  <c r="FD21" i="8"/>
  <c r="FD67" i="8"/>
  <c r="FD113" i="8"/>
  <c r="FD58" i="8"/>
  <c r="FD35" i="8"/>
  <c r="FD90" i="8"/>
  <c r="FD81" i="8"/>
  <c r="FD12" i="8"/>
  <c r="FG110" i="8"/>
  <c r="FG87" i="8"/>
  <c r="FG64" i="8"/>
  <c r="FG41" i="8"/>
  <c r="FH6" i="8"/>
  <c r="FG18" i="8"/>
  <c r="FF117" i="8" l="1"/>
  <c r="FF116" i="8"/>
  <c r="FJ25" i="8"/>
  <c r="FJ24" i="8"/>
  <c r="FH29" i="8"/>
  <c r="FD77" i="8"/>
  <c r="FD75" i="8"/>
  <c r="FD52" i="8"/>
  <c r="FD54" i="8"/>
  <c r="FE23" i="8"/>
  <c r="FE67" i="8"/>
  <c r="FE44" i="8"/>
  <c r="FE12" i="8"/>
  <c r="FE35" i="8"/>
  <c r="FE81" i="8"/>
  <c r="FE90" i="8"/>
  <c r="FE104" i="8"/>
  <c r="FE58" i="8"/>
  <c r="FF4" i="8"/>
  <c r="FE113" i="8"/>
  <c r="FE21" i="8"/>
  <c r="FH110" i="8"/>
  <c r="FH64" i="8"/>
  <c r="FH41" i="8"/>
  <c r="FH18" i="8"/>
  <c r="FH87" i="8"/>
  <c r="FI6" i="8"/>
  <c r="FG117" i="8" l="1"/>
  <c r="FG116" i="8"/>
  <c r="FK24" i="8"/>
  <c r="FK25" i="8"/>
  <c r="FI29" i="8"/>
  <c r="FE77" i="8"/>
  <c r="FE75" i="8"/>
  <c r="FE52" i="8"/>
  <c r="FE54" i="8"/>
  <c r="FF23" i="8"/>
  <c r="FF58" i="8"/>
  <c r="FF12" i="8"/>
  <c r="FF35" i="8"/>
  <c r="FF90" i="8"/>
  <c r="FF67" i="8"/>
  <c r="FF113" i="8"/>
  <c r="FF44" i="8"/>
  <c r="FF104" i="8"/>
  <c r="FG4" i="8"/>
  <c r="FF81" i="8"/>
  <c r="FF21" i="8"/>
  <c r="FI110" i="8"/>
  <c r="FI64" i="8"/>
  <c r="FI41" i="8"/>
  <c r="FI87" i="8"/>
  <c r="FJ6" i="8"/>
  <c r="FI18" i="8"/>
  <c r="FH116" i="8" l="1"/>
  <c r="FH117" i="8"/>
  <c r="FL24" i="8"/>
  <c r="FL25" i="8"/>
  <c r="FJ29" i="8"/>
  <c r="FF77" i="8"/>
  <c r="FF75" i="8"/>
  <c r="FF54" i="8"/>
  <c r="FF52" i="8"/>
  <c r="FG23" i="8"/>
  <c r="FG104" i="8"/>
  <c r="FG58" i="8"/>
  <c r="FG44" i="8"/>
  <c r="FG12" i="8"/>
  <c r="FG67" i="8"/>
  <c r="FG113" i="8"/>
  <c r="FH4" i="8"/>
  <c r="FG90" i="8"/>
  <c r="FG21" i="8"/>
  <c r="FG81" i="8"/>
  <c r="FG35" i="8"/>
  <c r="FJ110" i="8"/>
  <c r="FJ87" i="8"/>
  <c r="FJ64" i="8"/>
  <c r="FJ18" i="8"/>
  <c r="FJ41" i="8"/>
  <c r="FK6" i="8"/>
  <c r="FI117" i="8" l="1"/>
  <c r="FI116" i="8"/>
  <c r="FM24" i="8"/>
  <c r="FM25" i="8"/>
  <c r="FK29" i="8"/>
  <c r="FG75" i="8"/>
  <c r="FG77" i="8"/>
  <c r="FG54" i="8"/>
  <c r="FG52" i="8"/>
  <c r="FH23" i="8"/>
  <c r="FH104" i="8"/>
  <c r="FH81" i="8"/>
  <c r="FH21" i="8"/>
  <c r="FH12" i="8"/>
  <c r="FH58" i="8"/>
  <c r="FH113" i="8"/>
  <c r="FH44" i="8"/>
  <c r="FH90" i="8"/>
  <c r="FI4" i="8"/>
  <c r="FH67" i="8"/>
  <c r="FH35" i="8"/>
  <c r="FK87" i="8"/>
  <c r="FK110" i="8"/>
  <c r="FK64" i="8"/>
  <c r="FK41" i="8"/>
  <c r="FL6" i="8"/>
  <c r="FK18" i="8"/>
  <c r="FJ117" i="8" l="1"/>
  <c r="FJ116" i="8"/>
  <c r="FN24" i="8"/>
  <c r="FN25" i="8"/>
  <c r="FL29" i="8"/>
  <c r="FH75" i="8"/>
  <c r="FH77" i="8"/>
  <c r="FH54" i="8"/>
  <c r="FH52" i="8"/>
  <c r="FI23" i="8"/>
  <c r="FI44" i="8"/>
  <c r="FI58" i="8"/>
  <c r="FI90" i="8"/>
  <c r="FI104" i="8"/>
  <c r="FI21" i="8"/>
  <c r="FJ4" i="8"/>
  <c r="FI113" i="8"/>
  <c r="FI35" i="8"/>
  <c r="FI81" i="8"/>
  <c r="FI67" i="8"/>
  <c r="FI12" i="8"/>
  <c r="FL110" i="8"/>
  <c r="FL87" i="8"/>
  <c r="FL41" i="8"/>
  <c r="FL64" i="8"/>
  <c r="FM6" i="8"/>
  <c r="FL18" i="8"/>
  <c r="FK117" i="8" l="1"/>
  <c r="FK116" i="8"/>
  <c r="FO25" i="8"/>
  <c r="FO24" i="8"/>
  <c r="FM29" i="8"/>
  <c r="FI75" i="8"/>
  <c r="FI77" i="8"/>
  <c r="FI52" i="8"/>
  <c r="FI54" i="8"/>
  <c r="FJ23" i="8"/>
  <c r="FJ58" i="8"/>
  <c r="FJ21" i="8"/>
  <c r="FK4" i="8"/>
  <c r="FJ104" i="8"/>
  <c r="FJ44" i="8"/>
  <c r="FJ81" i="8"/>
  <c r="FJ35" i="8"/>
  <c r="FJ113" i="8"/>
  <c r="FJ12" i="8"/>
  <c r="FJ90" i="8"/>
  <c r="FJ67" i="8"/>
  <c r="FM110" i="8"/>
  <c r="FM87" i="8"/>
  <c r="FM41" i="8"/>
  <c r="FM64" i="8"/>
  <c r="FN6" i="8"/>
  <c r="FM18" i="8"/>
  <c r="FL117" i="8" l="1"/>
  <c r="FL116" i="8"/>
  <c r="FP25" i="8"/>
  <c r="FP24" i="8"/>
  <c r="FN29" i="8"/>
  <c r="FJ75" i="8"/>
  <c r="FJ77" i="8"/>
  <c r="FJ54" i="8"/>
  <c r="FJ52" i="8"/>
  <c r="FK23" i="8"/>
  <c r="FK104" i="8"/>
  <c r="FK90" i="8"/>
  <c r="FK58" i="8"/>
  <c r="FK44" i="8"/>
  <c r="FK21" i="8"/>
  <c r="FK67" i="8"/>
  <c r="FL4" i="8"/>
  <c r="FK81" i="8"/>
  <c r="FK35" i="8"/>
  <c r="FK12" i="8"/>
  <c r="FK113" i="8"/>
  <c r="FN110" i="8"/>
  <c r="FN87" i="8"/>
  <c r="FN64" i="8"/>
  <c r="FN18" i="8"/>
  <c r="FO6" i="8"/>
  <c r="FN41" i="8"/>
  <c r="FM117" i="8" l="1"/>
  <c r="FM116" i="8"/>
  <c r="FQ25" i="8"/>
  <c r="FQ24" i="8"/>
  <c r="FO29" i="8"/>
  <c r="FK77" i="8"/>
  <c r="FK75" i="8"/>
  <c r="FK52" i="8"/>
  <c r="FK54" i="8"/>
  <c r="FL23" i="8"/>
  <c r="FL104" i="8"/>
  <c r="FL67" i="8"/>
  <c r="FL35" i="8"/>
  <c r="FL81" i="8"/>
  <c r="FL21" i="8"/>
  <c r="FL90" i="8"/>
  <c r="FL58" i="8"/>
  <c r="FL12" i="8"/>
  <c r="FL113" i="8"/>
  <c r="FL44" i="8"/>
  <c r="FM4" i="8"/>
  <c r="FO110" i="8"/>
  <c r="FO87" i="8"/>
  <c r="FO64" i="8"/>
  <c r="FO41" i="8"/>
  <c r="FP6" i="8"/>
  <c r="FO18" i="8"/>
  <c r="FN117" i="8" l="1"/>
  <c r="FN116" i="8"/>
  <c r="FR25" i="8"/>
  <c r="FR24" i="8"/>
  <c r="FP29" i="8"/>
  <c r="FL75" i="8"/>
  <c r="FL77" i="8"/>
  <c r="FL52" i="8"/>
  <c r="FL54" i="8"/>
  <c r="FM23" i="8"/>
  <c r="FM90" i="8"/>
  <c r="FM35" i="8"/>
  <c r="FN4" i="8"/>
  <c r="FM58" i="8"/>
  <c r="FM44" i="8"/>
  <c r="FM104" i="8"/>
  <c r="FM67" i="8"/>
  <c r="FM21" i="8"/>
  <c r="FM113" i="8"/>
  <c r="FM81" i="8"/>
  <c r="FM12" i="8"/>
  <c r="FP110" i="8"/>
  <c r="FP87" i="8"/>
  <c r="FP64" i="8"/>
  <c r="FP41" i="8"/>
  <c r="FP18" i="8"/>
  <c r="FQ6" i="8"/>
  <c r="FO117" i="8" l="1"/>
  <c r="FO116" i="8"/>
  <c r="FS25" i="8"/>
  <c r="FS24" i="8"/>
  <c r="FQ29" i="8"/>
  <c r="FM75" i="8"/>
  <c r="FM77" i="8"/>
  <c r="FM54" i="8"/>
  <c r="FM52" i="8"/>
  <c r="FN23" i="8"/>
  <c r="FN12" i="8"/>
  <c r="FO4" i="8"/>
  <c r="FN81" i="8"/>
  <c r="FN58" i="8"/>
  <c r="FN35" i="8"/>
  <c r="FN113" i="8"/>
  <c r="FN90" i="8"/>
  <c r="FN104" i="8"/>
  <c r="FN67" i="8"/>
  <c r="FN44" i="8"/>
  <c r="FN21" i="8"/>
  <c r="FQ110" i="8"/>
  <c r="FQ87" i="8"/>
  <c r="FQ64" i="8"/>
  <c r="FQ41" i="8"/>
  <c r="FR6" i="8"/>
  <c r="FQ18" i="8"/>
  <c r="FP117" i="8" l="1"/>
  <c r="FP116" i="8"/>
  <c r="FT24" i="8"/>
  <c r="FT25" i="8"/>
  <c r="FR29" i="8"/>
  <c r="FN77" i="8"/>
  <c r="FN75" i="8"/>
  <c r="FN54" i="8"/>
  <c r="FN52" i="8"/>
  <c r="FO23" i="8"/>
  <c r="FO104" i="8"/>
  <c r="FO113" i="8"/>
  <c r="FP4" i="8"/>
  <c r="FO67" i="8"/>
  <c r="FO58" i="8"/>
  <c r="FO90" i="8"/>
  <c r="FO21" i="8"/>
  <c r="FO81" i="8"/>
  <c r="FO44" i="8"/>
  <c r="FO35" i="8"/>
  <c r="FO12" i="8"/>
  <c r="FR110" i="8"/>
  <c r="FR87" i="8"/>
  <c r="FR64" i="8"/>
  <c r="FR18" i="8"/>
  <c r="FR41" i="8"/>
  <c r="FS6" i="8"/>
  <c r="FQ117" i="8" l="1"/>
  <c r="FQ116" i="8"/>
  <c r="FU25" i="8"/>
  <c r="FU24" i="8"/>
  <c r="FS29" i="8"/>
  <c r="FO75" i="8"/>
  <c r="FO77" i="8"/>
  <c r="FO52" i="8"/>
  <c r="FO54" i="8"/>
  <c r="FP23" i="8"/>
  <c r="FP104" i="8"/>
  <c r="FP81" i="8"/>
  <c r="FP67" i="8"/>
  <c r="FP35" i="8"/>
  <c r="FP12" i="8"/>
  <c r="FP90" i="8"/>
  <c r="FP21" i="8"/>
  <c r="FP44" i="8"/>
  <c r="FQ4" i="8"/>
  <c r="FP113" i="8"/>
  <c r="FP58" i="8"/>
  <c r="FS87" i="8"/>
  <c r="FS64" i="8"/>
  <c r="FS41" i="8"/>
  <c r="FS110" i="8"/>
  <c r="FT6" i="8"/>
  <c r="FS18" i="8"/>
  <c r="FR117" i="8" l="1"/>
  <c r="FR116" i="8"/>
  <c r="FV24" i="8"/>
  <c r="FV25" i="8"/>
  <c r="FT29" i="8"/>
  <c r="FP75" i="8"/>
  <c r="FP77" i="8"/>
  <c r="FP54" i="8"/>
  <c r="FP52" i="8"/>
  <c r="FQ23" i="8"/>
  <c r="FQ44" i="8"/>
  <c r="FQ21" i="8"/>
  <c r="FQ81" i="8"/>
  <c r="FR4" i="8"/>
  <c r="FQ90" i="8"/>
  <c r="FQ35" i="8"/>
  <c r="FQ58" i="8"/>
  <c r="FQ12" i="8"/>
  <c r="FQ104" i="8"/>
  <c r="FQ67" i="8"/>
  <c r="FQ113" i="8"/>
  <c r="FT87" i="8"/>
  <c r="FT41" i="8"/>
  <c r="FT110" i="8"/>
  <c r="FU6" i="8"/>
  <c r="FT18" i="8"/>
  <c r="FT64" i="8"/>
  <c r="FS117" i="8" l="1"/>
  <c r="FS116" i="8"/>
  <c r="FW24" i="8"/>
  <c r="FW25" i="8"/>
  <c r="FU29" i="8"/>
  <c r="FQ75" i="8"/>
  <c r="FQ77" i="8"/>
  <c r="FQ52" i="8"/>
  <c r="FQ54" i="8"/>
  <c r="FR23" i="8"/>
  <c r="FR113" i="8"/>
  <c r="FR104" i="8"/>
  <c r="FR12" i="8"/>
  <c r="FR67" i="8"/>
  <c r="FR21" i="8"/>
  <c r="FR90" i="8"/>
  <c r="FR44" i="8"/>
  <c r="FR81" i="8"/>
  <c r="FR35" i="8"/>
  <c r="FR58" i="8"/>
  <c r="FS4" i="8"/>
  <c r="FU110" i="8"/>
  <c r="FU87" i="8"/>
  <c r="FU41" i="8"/>
  <c r="FV6" i="8"/>
  <c r="FU64" i="8"/>
  <c r="FU18" i="8"/>
  <c r="FT117" i="8" l="1"/>
  <c r="FT116" i="8"/>
  <c r="FX24" i="8"/>
  <c r="FX25" i="8"/>
  <c r="FV29" i="8"/>
  <c r="FR75" i="8"/>
  <c r="FR77" i="8"/>
  <c r="FR54" i="8"/>
  <c r="FR52" i="8"/>
  <c r="FS23" i="8"/>
  <c r="FS90" i="8"/>
  <c r="FS35" i="8"/>
  <c r="FS58" i="8"/>
  <c r="FT4" i="8"/>
  <c r="FS44" i="8"/>
  <c r="FS113" i="8"/>
  <c r="FS81" i="8"/>
  <c r="FS67" i="8"/>
  <c r="FS12" i="8"/>
  <c r="FS104" i="8"/>
  <c r="FS21" i="8"/>
  <c r="FV110" i="8"/>
  <c r="FV87" i="8"/>
  <c r="FV64" i="8"/>
  <c r="FV18" i="8"/>
  <c r="FW6" i="8"/>
  <c r="FV41" i="8"/>
  <c r="FU117" i="8" l="1"/>
  <c r="FU116" i="8"/>
  <c r="FY24" i="8"/>
  <c r="FY25" i="8"/>
  <c r="FW29" i="8"/>
  <c r="FS77" i="8"/>
  <c r="FS75" i="8"/>
  <c r="FS52" i="8"/>
  <c r="FS54" i="8"/>
  <c r="FT23" i="8"/>
  <c r="FT67" i="8"/>
  <c r="FT35" i="8"/>
  <c r="FU4" i="8"/>
  <c r="FT44" i="8"/>
  <c r="FT21" i="8"/>
  <c r="FT113" i="8"/>
  <c r="FT58" i="8"/>
  <c r="FT12" i="8"/>
  <c r="FT104" i="8"/>
  <c r="FT81" i="8"/>
  <c r="FT90" i="8"/>
  <c r="FW110" i="8"/>
  <c r="FW87" i="8"/>
  <c r="FW64" i="8"/>
  <c r="FW41" i="8"/>
  <c r="FX6" i="8"/>
  <c r="FW18" i="8"/>
  <c r="FV116" i="8" l="1"/>
  <c r="FV117" i="8"/>
  <c r="FZ24" i="8"/>
  <c r="FZ25" i="8"/>
  <c r="FX29" i="8"/>
  <c r="FT75" i="8"/>
  <c r="FT77" i="8"/>
  <c r="FT54" i="8"/>
  <c r="FT52" i="8"/>
  <c r="FU23" i="8"/>
  <c r="FU58" i="8"/>
  <c r="FU12" i="8"/>
  <c r="FU35" i="8"/>
  <c r="FU90" i="8"/>
  <c r="FU113" i="8"/>
  <c r="FU81" i="8"/>
  <c r="FU21" i="8"/>
  <c r="FU104" i="8"/>
  <c r="FU44" i="8"/>
  <c r="FV4" i="8"/>
  <c r="FU67" i="8"/>
  <c r="FX110" i="8"/>
  <c r="FX64" i="8"/>
  <c r="FX41" i="8"/>
  <c r="FX18" i="8"/>
  <c r="FY6" i="8"/>
  <c r="FX87" i="8"/>
  <c r="FW116" i="8" l="1"/>
  <c r="FW117" i="8"/>
  <c r="GA24" i="8"/>
  <c r="GA25" i="8"/>
  <c r="FY29" i="8"/>
  <c r="FU77" i="8"/>
  <c r="FU75" i="8"/>
  <c r="FU52" i="8"/>
  <c r="FU54" i="8"/>
  <c r="FV23" i="8"/>
  <c r="FV81" i="8"/>
  <c r="FV67" i="8"/>
  <c r="FV44" i="8"/>
  <c r="FV104" i="8"/>
  <c r="FV90" i="8"/>
  <c r="FV58" i="8"/>
  <c r="FV21" i="8"/>
  <c r="FV35" i="8"/>
  <c r="FV113" i="8"/>
  <c r="FV12" i="8"/>
  <c r="FW4" i="8"/>
  <c r="FY110" i="8"/>
  <c r="FY64" i="8"/>
  <c r="FY41" i="8"/>
  <c r="FZ6" i="8"/>
  <c r="FY18" i="8"/>
  <c r="FY87" i="8"/>
  <c r="FX117" i="8" l="1"/>
  <c r="FX116" i="8"/>
  <c r="GB24" i="8"/>
  <c r="GB25" i="8"/>
  <c r="FZ29" i="8"/>
  <c r="FV77" i="8"/>
  <c r="FV75" i="8"/>
  <c r="FV52" i="8"/>
  <c r="FV54" i="8"/>
  <c r="FW23" i="8"/>
  <c r="FW104" i="8"/>
  <c r="FW58" i="8"/>
  <c r="FW44" i="8"/>
  <c r="FW12" i="8"/>
  <c r="FW90" i="8"/>
  <c r="FW21" i="8"/>
  <c r="FX4" i="8"/>
  <c r="FW113" i="8"/>
  <c r="FW81" i="8"/>
  <c r="FW67" i="8"/>
  <c r="FW35" i="8"/>
  <c r="FZ110" i="8"/>
  <c r="FZ87" i="8"/>
  <c r="FZ64" i="8"/>
  <c r="FZ18" i="8"/>
  <c r="FZ41" i="8"/>
  <c r="GA6" i="8"/>
  <c r="FY117" i="8" l="1"/>
  <c r="FY116" i="8"/>
  <c r="GC24" i="8"/>
  <c r="GC25" i="8"/>
  <c r="GA29" i="8"/>
  <c r="FW77" i="8"/>
  <c r="FW75" i="8"/>
  <c r="FW54" i="8"/>
  <c r="FW52" i="8"/>
  <c r="FX23" i="8"/>
  <c r="FX90" i="8"/>
  <c r="FX21" i="8"/>
  <c r="FY4" i="8"/>
  <c r="FX44" i="8"/>
  <c r="FX35" i="8"/>
  <c r="FX58" i="8"/>
  <c r="FX81" i="8"/>
  <c r="FX12" i="8"/>
  <c r="FX104" i="8"/>
  <c r="FX113" i="8"/>
  <c r="FX67" i="8"/>
  <c r="GA110" i="8"/>
  <c r="GA87" i="8"/>
  <c r="GA64" i="8"/>
  <c r="GB6" i="8"/>
  <c r="GA41" i="8"/>
  <c r="GA18" i="8"/>
  <c r="FZ117" i="8" l="1"/>
  <c r="FZ116" i="8"/>
  <c r="GD24" i="8"/>
  <c r="GD25" i="8"/>
  <c r="GB29" i="8"/>
  <c r="FX75" i="8"/>
  <c r="FX77" i="8"/>
  <c r="FX54" i="8"/>
  <c r="FX52" i="8"/>
  <c r="FY23" i="8"/>
  <c r="FY35" i="8"/>
  <c r="FY58" i="8"/>
  <c r="FY113" i="8"/>
  <c r="FY67" i="8"/>
  <c r="FZ4" i="8"/>
  <c r="FY90" i="8"/>
  <c r="FY21" i="8"/>
  <c r="FY81" i="8"/>
  <c r="FY12" i="8"/>
  <c r="FY104" i="8"/>
  <c r="FY44" i="8"/>
  <c r="GB110" i="8"/>
  <c r="GB87" i="8"/>
  <c r="GB41" i="8"/>
  <c r="GB64" i="8"/>
  <c r="GC6" i="8"/>
  <c r="GB18" i="8"/>
  <c r="GA116" i="8" l="1"/>
  <c r="GA117" i="8"/>
  <c r="GE25" i="8"/>
  <c r="GE24" i="8"/>
  <c r="GC29" i="8"/>
  <c r="FY75" i="8"/>
  <c r="FY77" i="8"/>
  <c r="FY54" i="8"/>
  <c r="FY52" i="8"/>
  <c r="FZ23" i="8"/>
  <c r="FZ104" i="8"/>
  <c r="FZ90" i="8"/>
  <c r="FZ44" i="8"/>
  <c r="FZ21" i="8"/>
  <c r="FZ81" i="8"/>
  <c r="FZ67" i="8"/>
  <c r="FZ35" i="8"/>
  <c r="FZ58" i="8"/>
  <c r="GA4" i="8"/>
  <c r="FZ113" i="8"/>
  <c r="FZ12" i="8"/>
  <c r="GC110" i="8"/>
  <c r="GC87" i="8"/>
  <c r="GC41" i="8"/>
  <c r="GC64" i="8"/>
  <c r="GD6" i="8"/>
  <c r="GC18" i="8"/>
  <c r="GB117" i="8" l="1"/>
  <c r="GB116" i="8"/>
  <c r="GF25" i="8"/>
  <c r="GF24" i="8"/>
  <c r="GD29" i="8"/>
  <c r="FZ75" i="8"/>
  <c r="FZ77" i="8"/>
  <c r="FZ52" i="8"/>
  <c r="FZ54" i="8"/>
  <c r="GA23" i="8"/>
  <c r="GA81" i="8"/>
  <c r="GA67" i="8"/>
  <c r="GA12" i="8"/>
  <c r="GA113" i="8"/>
  <c r="GA35" i="8"/>
  <c r="GA104" i="8"/>
  <c r="GA58" i="8"/>
  <c r="GA44" i="8"/>
  <c r="GA21" i="8"/>
  <c r="GA90" i="8"/>
  <c r="GB4" i="8"/>
  <c r="GD110" i="8"/>
  <c r="GD87" i="8"/>
  <c r="GD64" i="8"/>
  <c r="GD18" i="8"/>
  <c r="GE6" i="8"/>
  <c r="GD41" i="8"/>
  <c r="GC117" i="8" l="1"/>
  <c r="GC116" i="8"/>
  <c r="GG24" i="8"/>
  <c r="GG25" i="8"/>
  <c r="GE29" i="8"/>
  <c r="GA77" i="8"/>
  <c r="GA75" i="8"/>
  <c r="GA54" i="8"/>
  <c r="GA52" i="8"/>
  <c r="GB23" i="8"/>
  <c r="GB58" i="8"/>
  <c r="GB12" i="8"/>
  <c r="GC4" i="8"/>
  <c r="GB44" i="8"/>
  <c r="GB113" i="8"/>
  <c r="GB90" i="8"/>
  <c r="GB81" i="8"/>
  <c r="GB21" i="8"/>
  <c r="GB104" i="8"/>
  <c r="GB67" i="8"/>
  <c r="GB35" i="8"/>
  <c r="GE110" i="8"/>
  <c r="GE87" i="8"/>
  <c r="GE64" i="8"/>
  <c r="GE41" i="8"/>
  <c r="GE18" i="8"/>
  <c r="GF6" i="8"/>
  <c r="GD117" i="8" l="1"/>
  <c r="GD116" i="8"/>
  <c r="GH24" i="8"/>
  <c r="GH25" i="8"/>
  <c r="GF29" i="8"/>
  <c r="GB77" i="8"/>
  <c r="GB75" i="8"/>
  <c r="GB54" i="8"/>
  <c r="GB52" i="8"/>
  <c r="GC23" i="8"/>
  <c r="GC90" i="8"/>
  <c r="GC81" i="8"/>
  <c r="GC113" i="8"/>
  <c r="GC104" i="8"/>
  <c r="GC67" i="8"/>
  <c r="GC35" i="8"/>
  <c r="GC21" i="8"/>
  <c r="GC58" i="8"/>
  <c r="GC44" i="8"/>
  <c r="GD4" i="8"/>
  <c r="GC12" i="8"/>
  <c r="GF110" i="8"/>
  <c r="GF87" i="8"/>
  <c r="GF64" i="8"/>
  <c r="GF41" i="8"/>
  <c r="GF18" i="8"/>
  <c r="GG6" i="8"/>
  <c r="GE117" i="8" l="1"/>
  <c r="GE116" i="8"/>
  <c r="GI25" i="8"/>
  <c r="GI24" i="8"/>
  <c r="GG29" i="8"/>
  <c r="GC77" i="8"/>
  <c r="GC75" i="8"/>
  <c r="GC52" i="8"/>
  <c r="GC54" i="8"/>
  <c r="GD23" i="8"/>
  <c r="GD90" i="8"/>
  <c r="GD44" i="8"/>
  <c r="GD58" i="8"/>
  <c r="GE4" i="8"/>
  <c r="GD113" i="8"/>
  <c r="GD12" i="8"/>
  <c r="GD81" i="8"/>
  <c r="GD67" i="8"/>
  <c r="GD35" i="8"/>
  <c r="GD21" i="8"/>
  <c r="GD104" i="8"/>
  <c r="GG110" i="8"/>
  <c r="GG87" i="8"/>
  <c r="GG64" i="8"/>
  <c r="GG41" i="8"/>
  <c r="GH6" i="8"/>
  <c r="GG18" i="8"/>
  <c r="GF117" i="8" l="1"/>
  <c r="GF116" i="8"/>
  <c r="GJ25" i="8"/>
  <c r="GJ24" i="8"/>
  <c r="GH29" i="8"/>
  <c r="GD77" i="8"/>
  <c r="GD75" i="8"/>
  <c r="GD54" i="8"/>
  <c r="GD52" i="8"/>
  <c r="GE23" i="8"/>
  <c r="GE113" i="8"/>
  <c r="GE90" i="8"/>
  <c r="GE44" i="8"/>
  <c r="GE58" i="8"/>
  <c r="GE12" i="8"/>
  <c r="GE21" i="8"/>
  <c r="GE81" i="8"/>
  <c r="GE67" i="8"/>
  <c r="GF4" i="8"/>
  <c r="GE35" i="8"/>
  <c r="GE104" i="8"/>
  <c r="GH110" i="8"/>
  <c r="GH87" i="8"/>
  <c r="GH64" i="8"/>
  <c r="GH18" i="8"/>
  <c r="GH41" i="8"/>
  <c r="GI6" i="8"/>
  <c r="GG117" i="8" l="1"/>
  <c r="GG116" i="8"/>
  <c r="GK24" i="8"/>
  <c r="GK25" i="8"/>
  <c r="GI29" i="8"/>
  <c r="GE77" i="8"/>
  <c r="GE75" i="8"/>
  <c r="GE52" i="8"/>
  <c r="GE54" i="8"/>
  <c r="GF23" i="8"/>
  <c r="GF104" i="8"/>
  <c r="GF90" i="8"/>
  <c r="GF44" i="8"/>
  <c r="GF58" i="8"/>
  <c r="GF67" i="8"/>
  <c r="GF21" i="8"/>
  <c r="GF81" i="8"/>
  <c r="GF35" i="8"/>
  <c r="GF113" i="8"/>
  <c r="GG4" i="8"/>
  <c r="GF12" i="8"/>
  <c r="GI87" i="8"/>
  <c r="GI110" i="8"/>
  <c r="GI64" i="8"/>
  <c r="GJ6" i="8"/>
  <c r="GI41" i="8"/>
  <c r="GI18" i="8"/>
  <c r="GH116" i="8" l="1"/>
  <c r="GH117" i="8"/>
  <c r="GL25" i="8"/>
  <c r="GL24" i="8"/>
  <c r="GJ29" i="8"/>
  <c r="GF75" i="8"/>
  <c r="GF77" i="8"/>
  <c r="GF52" i="8"/>
  <c r="GF54" i="8"/>
  <c r="GG23" i="8"/>
  <c r="GG81" i="8"/>
  <c r="GG35" i="8"/>
  <c r="GH4" i="8"/>
  <c r="GG58" i="8"/>
  <c r="GG104" i="8"/>
  <c r="GG12" i="8"/>
  <c r="GG113" i="8"/>
  <c r="GG67" i="8"/>
  <c r="GG21" i="8"/>
  <c r="GG90" i="8"/>
  <c r="GG44" i="8"/>
  <c r="GJ110" i="8"/>
  <c r="GJ87" i="8"/>
  <c r="GJ41" i="8"/>
  <c r="GJ64" i="8"/>
  <c r="GK6" i="8"/>
  <c r="GJ18" i="8"/>
  <c r="GI117" i="8" l="1"/>
  <c r="GI116" i="8"/>
  <c r="GM24" i="8"/>
  <c r="GM25" i="8"/>
  <c r="GK29" i="8"/>
  <c r="GG75" i="8"/>
  <c r="GG77" i="8"/>
  <c r="GG52" i="8"/>
  <c r="GG54" i="8"/>
  <c r="GH23" i="8"/>
  <c r="GH21" i="8"/>
  <c r="GI4" i="8"/>
  <c r="GH67" i="8"/>
  <c r="GH44" i="8"/>
  <c r="GH58" i="8"/>
  <c r="GH35" i="8"/>
  <c r="GH113" i="8"/>
  <c r="GH90" i="8"/>
  <c r="GH12" i="8"/>
  <c r="GH81" i="8"/>
  <c r="GH104" i="8"/>
  <c r="GK110" i="8"/>
  <c r="GK87" i="8"/>
  <c r="GK41" i="8"/>
  <c r="GL6" i="8"/>
  <c r="GK18" i="8"/>
  <c r="GK64" i="8"/>
  <c r="GJ117" i="8" l="1"/>
  <c r="GJ116" i="8"/>
  <c r="GL29" i="8"/>
  <c r="GH75" i="8"/>
  <c r="GH77" i="8"/>
  <c r="GH54" i="8"/>
  <c r="GH52" i="8"/>
  <c r="GI23" i="8"/>
  <c r="GI90" i="8"/>
  <c r="GI35" i="8"/>
  <c r="GI113" i="8"/>
  <c r="GI12" i="8"/>
  <c r="GI58" i="8"/>
  <c r="GI21" i="8"/>
  <c r="GI81" i="8"/>
  <c r="GJ4" i="8"/>
  <c r="GI67" i="8"/>
  <c r="GI104" i="8"/>
  <c r="GI44" i="8"/>
  <c r="GL110" i="8"/>
  <c r="GL87" i="8"/>
  <c r="GL64" i="8"/>
  <c r="GL18" i="8"/>
  <c r="GM6" i="8"/>
  <c r="GL41" i="8"/>
  <c r="GK116" i="8" l="1"/>
  <c r="GK117" i="8"/>
  <c r="GM29" i="8"/>
  <c r="GI77" i="8"/>
  <c r="GI75" i="8"/>
  <c r="GI52" i="8"/>
  <c r="GI54" i="8"/>
  <c r="GJ23" i="8"/>
  <c r="GJ81" i="8"/>
  <c r="GK4" i="8"/>
  <c r="GJ113" i="8"/>
  <c r="GJ67" i="8"/>
  <c r="GJ58" i="8"/>
  <c r="GJ12" i="8"/>
  <c r="GJ44" i="8"/>
  <c r="GJ90" i="8"/>
  <c r="GJ21" i="8"/>
  <c r="GJ104" i="8"/>
  <c r="GJ35" i="8"/>
  <c r="GM110" i="8"/>
  <c r="GM87" i="8"/>
  <c r="GM64" i="8"/>
  <c r="GM41" i="8"/>
  <c r="GM18" i="8"/>
  <c r="GN6" i="8"/>
  <c r="GL117" i="8" l="1"/>
  <c r="GL116" i="8"/>
  <c r="GN29" i="8"/>
  <c r="GJ75" i="8"/>
  <c r="GJ77" i="8"/>
  <c r="GJ52" i="8"/>
  <c r="GJ54" i="8"/>
  <c r="GK23" i="8"/>
  <c r="GK104" i="8"/>
  <c r="GK81" i="8"/>
  <c r="GK21" i="8"/>
  <c r="GK67" i="8"/>
  <c r="GK113" i="8"/>
  <c r="GK90" i="8"/>
  <c r="GK44" i="8"/>
  <c r="GK12" i="8"/>
  <c r="GK35" i="8"/>
  <c r="GL4" i="8"/>
  <c r="GK58" i="8"/>
  <c r="GN110" i="8"/>
  <c r="GN64" i="8"/>
  <c r="GN41" i="8"/>
  <c r="GN18" i="8"/>
  <c r="GN87" i="8"/>
  <c r="GO6" i="8"/>
  <c r="GM117" i="8" l="1"/>
  <c r="GM116" i="8"/>
  <c r="GO29" i="8"/>
  <c r="GK77" i="8"/>
  <c r="GK75" i="8"/>
  <c r="GK52" i="8"/>
  <c r="GK54" i="8"/>
  <c r="GL23" i="8"/>
  <c r="GL81" i="8"/>
  <c r="GL67" i="8"/>
  <c r="GM4" i="8"/>
  <c r="GL12" i="8"/>
  <c r="GL90" i="8"/>
  <c r="GL58" i="8"/>
  <c r="GL21" i="8"/>
  <c r="GL35" i="8"/>
  <c r="GL113" i="8"/>
  <c r="GL104" i="8"/>
  <c r="GL44" i="8"/>
  <c r="GO110" i="8"/>
  <c r="GO64" i="8"/>
  <c r="GO41" i="8"/>
  <c r="GO87" i="8"/>
  <c r="GP6" i="8"/>
  <c r="GO18" i="8"/>
  <c r="GN116" i="8" l="1"/>
  <c r="GN117" i="8"/>
  <c r="GP29" i="8"/>
  <c r="GL77" i="8"/>
  <c r="GL75" i="8"/>
  <c r="GL52" i="8"/>
  <c r="GL54" i="8"/>
  <c r="GM23" i="8"/>
  <c r="GM113" i="8"/>
  <c r="GM67" i="8"/>
  <c r="GN4" i="8"/>
  <c r="GM81" i="8"/>
  <c r="GM21" i="8"/>
  <c r="GM104" i="8"/>
  <c r="GM90" i="8"/>
  <c r="GM58" i="8"/>
  <c r="GM44" i="8"/>
  <c r="GM12" i="8"/>
  <c r="GM35" i="8"/>
  <c r="GP110" i="8"/>
  <c r="GP87" i="8"/>
  <c r="GP64" i="8"/>
  <c r="GP18" i="8"/>
  <c r="GP41" i="8"/>
  <c r="GQ6" i="8"/>
  <c r="GO117" i="8" l="1"/>
  <c r="GO116" i="8"/>
  <c r="GQ29" i="8"/>
  <c r="GM75" i="8"/>
  <c r="GM77" i="8"/>
  <c r="GM54" i="8"/>
  <c r="GM52" i="8"/>
  <c r="GN23" i="8"/>
  <c r="GN113" i="8"/>
  <c r="GN44" i="8"/>
  <c r="GN67" i="8"/>
  <c r="GN104" i="8"/>
  <c r="GN81" i="8"/>
  <c r="GN12" i="8"/>
  <c r="GN58" i="8"/>
  <c r="GN90" i="8"/>
  <c r="GN35" i="8"/>
  <c r="GO4" i="8"/>
  <c r="GN21" i="8"/>
  <c r="GQ110" i="8"/>
  <c r="GQ87" i="8"/>
  <c r="GQ64" i="8"/>
  <c r="GQ41" i="8"/>
  <c r="GR6" i="8"/>
  <c r="GQ18" i="8"/>
  <c r="GP116" i="8" l="1"/>
  <c r="GP117" i="8"/>
  <c r="GR29" i="8"/>
  <c r="GN75" i="8"/>
  <c r="GN77" i="8"/>
  <c r="GN52" i="8"/>
  <c r="GN54" i="8"/>
  <c r="GO23" i="8"/>
  <c r="GP4" i="8"/>
  <c r="GO12" i="8"/>
  <c r="GO21" i="8"/>
  <c r="GO44" i="8"/>
  <c r="GO58" i="8"/>
  <c r="GO113" i="8"/>
  <c r="GO90" i="8"/>
  <c r="GO35" i="8"/>
  <c r="GO104" i="8"/>
  <c r="GO81" i="8"/>
  <c r="GO67" i="8"/>
  <c r="GR110" i="8"/>
  <c r="GR87" i="8"/>
  <c r="GR41" i="8"/>
  <c r="GR64" i="8"/>
  <c r="GS6" i="8"/>
  <c r="GR18" i="8"/>
  <c r="GQ117" i="8" l="1"/>
  <c r="GQ116" i="8"/>
  <c r="GS29" i="8"/>
  <c r="GO75" i="8"/>
  <c r="GO77" i="8"/>
  <c r="GO52" i="8"/>
  <c r="GO54" i="8"/>
  <c r="GP23" i="8"/>
  <c r="GP58" i="8"/>
  <c r="GP21" i="8"/>
  <c r="GQ4" i="8"/>
  <c r="GP90" i="8"/>
  <c r="GP81" i="8"/>
  <c r="GP113" i="8"/>
  <c r="GP12" i="8"/>
  <c r="GP104" i="8"/>
  <c r="GP44" i="8"/>
  <c r="GP67" i="8"/>
  <c r="GP35" i="8"/>
  <c r="GS110" i="8"/>
  <c r="GS87" i="8"/>
  <c r="GS41" i="8"/>
  <c r="GS64" i="8"/>
  <c r="GT6" i="8"/>
  <c r="GS18" i="8"/>
  <c r="GR117" i="8" l="1"/>
  <c r="GR116" i="8"/>
  <c r="GT29" i="8"/>
  <c r="GP75" i="8"/>
  <c r="GP77" i="8"/>
  <c r="GP54" i="8"/>
  <c r="GP52" i="8"/>
  <c r="GQ23" i="8"/>
  <c r="GQ104" i="8"/>
  <c r="GQ58" i="8"/>
  <c r="GQ44" i="8"/>
  <c r="GQ21" i="8"/>
  <c r="GQ90" i="8"/>
  <c r="GQ67" i="8"/>
  <c r="GQ12" i="8"/>
  <c r="GQ113" i="8"/>
  <c r="GQ35" i="8"/>
  <c r="GR4" i="8"/>
  <c r="GQ81" i="8"/>
  <c r="GT110" i="8"/>
  <c r="GT87" i="8"/>
  <c r="GT64" i="8"/>
  <c r="GT18" i="8"/>
  <c r="GU6" i="8"/>
  <c r="GT41" i="8"/>
  <c r="GS117" i="8" l="1"/>
  <c r="GS116" i="8"/>
  <c r="GU29" i="8"/>
  <c r="GQ75" i="8"/>
  <c r="GQ77" i="8"/>
  <c r="GQ52" i="8"/>
  <c r="GQ54" i="8"/>
  <c r="GR23" i="8"/>
  <c r="GR113" i="8"/>
  <c r="GR58" i="8"/>
  <c r="GR12" i="8"/>
  <c r="GR44" i="8"/>
  <c r="GS4" i="8"/>
  <c r="GR35" i="8"/>
  <c r="GR81" i="8"/>
  <c r="GR104" i="8"/>
  <c r="GR90" i="8"/>
  <c r="GR67" i="8"/>
  <c r="GR21" i="8"/>
  <c r="GU87" i="8"/>
  <c r="GU64" i="8"/>
  <c r="GU110" i="8"/>
  <c r="GU41" i="8"/>
  <c r="GU18" i="8"/>
  <c r="GV6" i="8"/>
  <c r="GT117" i="8" l="1"/>
  <c r="GT116" i="8"/>
  <c r="GV29" i="8"/>
  <c r="GR77" i="8"/>
  <c r="GR75" i="8"/>
  <c r="GR52" i="8"/>
  <c r="GR54" i="8"/>
  <c r="GS23" i="8"/>
  <c r="GS113" i="8"/>
  <c r="GS104" i="8"/>
  <c r="GS58" i="8"/>
  <c r="GS81" i="8"/>
  <c r="GS12" i="8"/>
  <c r="GS90" i="8"/>
  <c r="GS44" i="8"/>
  <c r="GS35" i="8"/>
  <c r="GS21" i="8"/>
  <c r="GS67" i="8"/>
  <c r="GT4" i="8"/>
  <c r="GV110" i="8"/>
  <c r="GV87" i="8"/>
  <c r="GV64" i="8"/>
  <c r="GV41" i="8"/>
  <c r="GV18" i="8"/>
  <c r="GW6" i="8"/>
  <c r="GU117" i="8" l="1"/>
  <c r="GU116" i="8"/>
  <c r="GW29" i="8"/>
  <c r="GS77" i="8"/>
  <c r="GS75" i="8"/>
  <c r="GS54" i="8"/>
  <c r="GS52" i="8"/>
  <c r="GT23" i="8"/>
  <c r="GT113" i="8"/>
  <c r="GT90" i="8"/>
  <c r="GT12" i="8"/>
  <c r="GT58" i="8"/>
  <c r="GU4" i="8"/>
  <c r="GT81" i="8"/>
  <c r="GT44" i="8"/>
  <c r="GT104" i="8"/>
  <c r="GT67" i="8"/>
  <c r="GT35" i="8"/>
  <c r="GT21" i="8"/>
  <c r="GW110" i="8"/>
  <c r="GW87" i="8"/>
  <c r="GW64" i="8"/>
  <c r="GW41" i="8"/>
  <c r="GX6" i="8"/>
  <c r="GW18" i="8"/>
  <c r="GV117" i="8" l="1"/>
  <c r="GV116" i="8"/>
  <c r="GX29" i="8"/>
  <c r="GT77" i="8"/>
  <c r="GT75" i="8"/>
  <c r="GT52" i="8"/>
  <c r="GT54" i="8"/>
  <c r="GU23" i="8"/>
  <c r="GU104" i="8"/>
  <c r="GU90" i="8"/>
  <c r="GU21" i="8"/>
  <c r="GU12" i="8"/>
  <c r="GU81" i="8"/>
  <c r="GU67" i="8"/>
  <c r="GU44" i="8"/>
  <c r="GU58" i="8"/>
  <c r="GU113" i="8"/>
  <c r="GV4" i="8"/>
  <c r="GU35" i="8"/>
  <c r="GX110" i="8"/>
  <c r="GX87" i="8"/>
  <c r="GX64" i="8"/>
  <c r="GX18" i="8"/>
  <c r="GX41" i="8"/>
  <c r="GY6" i="8"/>
  <c r="GW117" i="8" l="1"/>
  <c r="GW116" i="8"/>
  <c r="GY29" i="8"/>
  <c r="GU75" i="8"/>
  <c r="GU77" i="8"/>
  <c r="GU52" i="8"/>
  <c r="GU54" i="8"/>
  <c r="GV23" i="8"/>
  <c r="GV81" i="8"/>
  <c r="GV21" i="8"/>
  <c r="GV35" i="8"/>
  <c r="GV90" i="8"/>
  <c r="GV58" i="8"/>
  <c r="GV113" i="8"/>
  <c r="GV44" i="8"/>
  <c r="GV67" i="8"/>
  <c r="GW4" i="8"/>
  <c r="GV12" i="8"/>
  <c r="GV104" i="8"/>
  <c r="GY110" i="8"/>
  <c r="GY87" i="8"/>
  <c r="GY64" i="8"/>
  <c r="GZ6" i="8"/>
  <c r="GY41" i="8"/>
  <c r="GY18" i="8"/>
  <c r="GX117" i="8" l="1"/>
  <c r="GX116" i="8"/>
  <c r="GZ29" i="8"/>
  <c r="GV75" i="8"/>
  <c r="GV77" i="8"/>
  <c r="GV54" i="8"/>
  <c r="GV52" i="8"/>
  <c r="GW23" i="8"/>
  <c r="GW104" i="8"/>
  <c r="GW35" i="8"/>
  <c r="GX4" i="8"/>
  <c r="GW67" i="8"/>
  <c r="GW113" i="8"/>
  <c r="GW12" i="8"/>
  <c r="GW90" i="8"/>
  <c r="GW21" i="8"/>
  <c r="GW81" i="8"/>
  <c r="GW58" i="8"/>
  <c r="GW44" i="8"/>
  <c r="GZ110" i="8"/>
  <c r="GZ87" i="8"/>
  <c r="GZ41" i="8"/>
  <c r="HA6" i="8"/>
  <c r="GZ18" i="8"/>
  <c r="GZ64" i="8"/>
  <c r="GY117" i="8" l="1"/>
  <c r="GY116" i="8"/>
  <c r="HA29" i="8"/>
  <c r="GW75" i="8"/>
  <c r="GW77" i="8"/>
  <c r="GW54" i="8"/>
  <c r="GW52" i="8"/>
  <c r="GX23" i="8"/>
  <c r="GX90" i="8"/>
  <c r="GX44" i="8"/>
  <c r="GX81" i="8"/>
  <c r="GX67" i="8"/>
  <c r="GX113" i="8"/>
  <c r="GX104" i="8"/>
  <c r="GX12" i="8"/>
  <c r="GX35" i="8"/>
  <c r="GX58" i="8"/>
  <c r="GX21" i="8"/>
  <c r="GY4" i="8"/>
  <c r="HA110" i="8"/>
  <c r="HA87" i="8"/>
  <c r="HA41" i="8"/>
  <c r="HB6" i="8"/>
  <c r="HA64" i="8"/>
  <c r="HA18" i="8"/>
  <c r="GZ117" i="8" l="1"/>
  <c r="GZ116" i="8"/>
  <c r="HB29" i="8"/>
  <c r="GX75" i="8"/>
  <c r="GX77" i="8"/>
  <c r="GX54" i="8"/>
  <c r="GX52" i="8"/>
  <c r="GY23" i="8"/>
  <c r="GY113" i="8"/>
  <c r="GY67" i="8"/>
  <c r="GZ4" i="8"/>
  <c r="GY104" i="8"/>
  <c r="GY58" i="8"/>
  <c r="GY44" i="8"/>
  <c r="GY21" i="8"/>
  <c r="GY90" i="8"/>
  <c r="GY35" i="8"/>
  <c r="GY81" i="8"/>
  <c r="GY12" i="8"/>
  <c r="HB110" i="8"/>
  <c r="HB87" i="8"/>
  <c r="HB64" i="8"/>
  <c r="HB18" i="8"/>
  <c r="HC6" i="8"/>
  <c r="HB41" i="8"/>
  <c r="HA117" i="8" l="1"/>
  <c r="HA116" i="8"/>
  <c r="HC29" i="8"/>
  <c r="GY77" i="8"/>
  <c r="GY75" i="8"/>
  <c r="GY54" i="8"/>
  <c r="GY52" i="8"/>
  <c r="GZ23" i="8"/>
  <c r="GZ81" i="8"/>
  <c r="HA4" i="8"/>
  <c r="GZ67" i="8"/>
  <c r="GZ113" i="8"/>
  <c r="GZ58" i="8"/>
  <c r="GZ104" i="8"/>
  <c r="GZ44" i="8"/>
  <c r="GZ21" i="8"/>
  <c r="GZ35" i="8"/>
  <c r="GZ90" i="8"/>
  <c r="GZ12" i="8"/>
  <c r="HC110" i="8"/>
  <c r="HC87" i="8"/>
  <c r="HC64" i="8"/>
  <c r="HC41" i="8"/>
  <c r="HC18" i="8"/>
  <c r="HD6" i="8"/>
  <c r="HB117" i="8" l="1"/>
  <c r="HB116" i="8"/>
  <c r="HD29" i="8"/>
  <c r="GZ75" i="8"/>
  <c r="GZ77" i="8"/>
  <c r="GZ54" i="8"/>
  <c r="GZ52" i="8"/>
  <c r="HA23" i="8"/>
  <c r="HA67" i="8"/>
  <c r="HA35" i="8"/>
  <c r="HB4" i="8"/>
  <c r="HA90" i="8"/>
  <c r="HA21" i="8"/>
  <c r="HA104" i="8"/>
  <c r="HA113" i="8"/>
  <c r="HA58" i="8"/>
  <c r="HA81" i="8"/>
  <c r="HA44" i="8"/>
  <c r="HA12" i="8"/>
  <c r="HD110" i="8"/>
  <c r="HD64" i="8"/>
  <c r="HD41" i="8"/>
  <c r="HD18" i="8"/>
  <c r="HD87" i="8"/>
  <c r="HE6" i="8"/>
  <c r="HC117" i="8" l="1"/>
  <c r="HC116" i="8"/>
  <c r="HE29" i="8"/>
  <c r="HA77" i="8"/>
  <c r="HA75" i="8"/>
  <c r="HA54" i="8"/>
  <c r="HA52" i="8"/>
  <c r="HB23" i="8"/>
  <c r="HB113" i="8"/>
  <c r="HB12" i="8"/>
  <c r="HB67" i="8"/>
  <c r="HB21" i="8"/>
  <c r="HB104" i="8"/>
  <c r="HB90" i="8"/>
  <c r="HB44" i="8"/>
  <c r="HB81" i="8"/>
  <c r="HC4" i="8"/>
  <c r="HB58" i="8"/>
  <c r="HB35" i="8"/>
  <c r="HE110" i="8"/>
  <c r="HE64" i="8"/>
  <c r="HE41" i="8"/>
  <c r="HF6" i="8"/>
  <c r="HE87" i="8"/>
  <c r="HE18" i="8"/>
  <c r="HD117" i="8" l="1"/>
  <c r="HD116" i="8"/>
  <c r="HF29" i="8"/>
  <c r="HB77" i="8"/>
  <c r="HB75" i="8"/>
  <c r="HB52" i="8"/>
  <c r="HB54" i="8"/>
  <c r="HC23" i="8"/>
  <c r="HC113" i="8"/>
  <c r="HD4" i="8"/>
  <c r="HC67" i="8"/>
  <c r="HC44" i="8"/>
  <c r="HC90" i="8"/>
  <c r="HC21" i="8"/>
  <c r="HC104" i="8"/>
  <c r="HC81" i="8"/>
  <c r="HC35" i="8"/>
  <c r="HC58" i="8"/>
  <c r="HC12" i="8"/>
  <c r="HF110" i="8"/>
  <c r="HF87" i="8"/>
  <c r="HF64" i="8"/>
  <c r="HF18" i="8"/>
  <c r="HF41" i="8"/>
  <c r="HG6" i="8"/>
  <c r="HE117" i="8" l="1"/>
  <c r="HE116" i="8"/>
  <c r="HG29" i="8"/>
  <c r="HC77" i="8"/>
  <c r="HC75" i="8"/>
  <c r="HC52" i="8"/>
  <c r="HC54" i="8"/>
  <c r="HD23" i="8"/>
  <c r="HD81" i="8"/>
  <c r="HE4" i="8"/>
  <c r="HD58" i="8"/>
  <c r="HD44" i="8"/>
  <c r="HD12" i="8"/>
  <c r="HD90" i="8"/>
  <c r="HD67" i="8"/>
  <c r="HD113" i="8"/>
  <c r="HD35" i="8"/>
  <c r="HD104" i="8"/>
  <c r="HD21" i="8"/>
  <c r="HG110" i="8"/>
  <c r="HG87" i="8"/>
  <c r="HG64" i="8"/>
  <c r="HG41" i="8"/>
  <c r="HH6" i="8"/>
  <c r="HG18" i="8"/>
  <c r="HF117" i="8" l="1"/>
  <c r="HF116" i="8"/>
  <c r="HH29" i="8"/>
  <c r="HD75" i="8"/>
  <c r="HD77" i="8"/>
  <c r="HD52" i="8"/>
  <c r="HD54" i="8"/>
  <c r="HE23" i="8"/>
  <c r="HE113" i="8"/>
  <c r="HE81" i="8"/>
  <c r="HE67" i="8"/>
  <c r="HE12" i="8"/>
  <c r="HE44" i="8"/>
  <c r="HF4" i="8"/>
  <c r="HE90" i="8"/>
  <c r="HE21" i="8"/>
  <c r="HE35" i="8"/>
  <c r="HE58" i="8"/>
  <c r="HE104" i="8"/>
  <c r="HH110" i="8"/>
  <c r="HH87" i="8"/>
  <c r="HH41" i="8"/>
  <c r="HH64" i="8"/>
  <c r="HI6" i="8"/>
  <c r="HH18" i="8"/>
  <c r="HG117" i="8" l="1"/>
  <c r="HG116" i="8"/>
  <c r="HI29" i="8"/>
  <c r="HE75" i="8"/>
  <c r="HE77" i="8"/>
  <c r="HE54" i="8"/>
  <c r="HE52" i="8"/>
  <c r="HF23" i="8"/>
  <c r="HF113" i="8"/>
  <c r="HF12" i="8"/>
  <c r="HF90" i="8"/>
  <c r="HF44" i="8"/>
  <c r="HF58" i="8"/>
  <c r="HF21" i="8"/>
  <c r="HF104" i="8"/>
  <c r="HF81" i="8"/>
  <c r="HF67" i="8"/>
  <c r="HF35" i="8"/>
  <c r="HG4" i="8"/>
  <c r="HI87" i="8"/>
  <c r="HI110" i="8"/>
  <c r="HI41" i="8"/>
  <c r="HI64" i="8"/>
  <c r="HJ6" i="8"/>
  <c r="HI18" i="8"/>
  <c r="HH117" i="8" l="1"/>
  <c r="HH116" i="8"/>
  <c r="HJ29" i="8"/>
  <c r="HF75" i="8"/>
  <c r="HF77" i="8"/>
  <c r="HF52" i="8"/>
  <c r="HF54" i="8"/>
  <c r="HG23" i="8"/>
  <c r="HG104" i="8"/>
  <c r="HG58" i="8"/>
  <c r="HG44" i="8"/>
  <c r="HG21" i="8"/>
  <c r="HG35" i="8"/>
  <c r="HG67" i="8"/>
  <c r="HH4" i="8"/>
  <c r="HG113" i="8"/>
  <c r="HG90" i="8"/>
  <c r="HG12" i="8"/>
  <c r="HG81" i="8"/>
  <c r="HJ110" i="8"/>
  <c r="HJ87" i="8"/>
  <c r="HJ64" i="8"/>
  <c r="HJ18" i="8"/>
  <c r="HK6" i="8"/>
  <c r="HJ41" i="8"/>
  <c r="HI116" i="8" l="1"/>
  <c r="HI117" i="8"/>
  <c r="HK29" i="8"/>
  <c r="HG77" i="8"/>
  <c r="HG75" i="8"/>
  <c r="HG54" i="8"/>
  <c r="HG52" i="8"/>
  <c r="HH23" i="8"/>
  <c r="HH90" i="8"/>
  <c r="HH113" i="8"/>
  <c r="HH21" i="8"/>
  <c r="HH44" i="8"/>
  <c r="HH81" i="8"/>
  <c r="HH12" i="8"/>
  <c r="HH67" i="8"/>
  <c r="HH35" i="8"/>
  <c r="HH104" i="8"/>
  <c r="HH58" i="8"/>
  <c r="HI4" i="8"/>
  <c r="HK87" i="8"/>
  <c r="HK110" i="8"/>
  <c r="HK64" i="8"/>
  <c r="HK41" i="8"/>
  <c r="HL6" i="8"/>
  <c r="HK18" i="8"/>
  <c r="HJ117" i="8" l="1"/>
  <c r="HJ116" i="8"/>
  <c r="HL29" i="8"/>
  <c r="HH77" i="8"/>
  <c r="HH75" i="8"/>
  <c r="HH54" i="8"/>
  <c r="HH52" i="8"/>
  <c r="HI23" i="8"/>
  <c r="HI58" i="8"/>
  <c r="HI21" i="8"/>
  <c r="HI90" i="8"/>
  <c r="HI81" i="8"/>
  <c r="HI12" i="8"/>
  <c r="HI35" i="8"/>
  <c r="HI104" i="8"/>
  <c r="HI44" i="8"/>
  <c r="HJ4" i="8"/>
  <c r="HI113" i="8"/>
  <c r="HI67" i="8"/>
  <c r="HL110" i="8"/>
  <c r="HL87" i="8"/>
  <c r="HL64" i="8"/>
  <c r="HL41" i="8"/>
  <c r="HL18" i="8"/>
  <c r="HM6" i="8"/>
  <c r="HK117" i="8" l="1"/>
  <c r="HK116" i="8"/>
  <c r="HM29" i="8"/>
  <c r="HI77" i="8"/>
  <c r="HI75" i="8"/>
  <c r="HI54" i="8"/>
  <c r="HI52" i="8"/>
  <c r="HJ23" i="8"/>
  <c r="HJ90" i="8"/>
  <c r="HJ44" i="8"/>
  <c r="HJ81" i="8"/>
  <c r="HJ67" i="8"/>
  <c r="HJ35" i="8"/>
  <c r="HJ113" i="8"/>
  <c r="HJ104" i="8"/>
  <c r="HJ58" i="8"/>
  <c r="HJ21" i="8"/>
  <c r="HK4" i="8"/>
  <c r="HJ12" i="8"/>
  <c r="HM110" i="8"/>
  <c r="HM87" i="8"/>
  <c r="HM64" i="8"/>
  <c r="HM41" i="8"/>
  <c r="HN6" i="8"/>
  <c r="HM18" i="8"/>
  <c r="HL117" i="8" l="1"/>
  <c r="HL116" i="8"/>
  <c r="HN29" i="8"/>
  <c r="HJ77" i="8"/>
  <c r="HJ75" i="8"/>
  <c r="HJ54" i="8"/>
  <c r="HJ52" i="8"/>
  <c r="HK23" i="8"/>
  <c r="HK58" i="8"/>
  <c r="HK113" i="8"/>
  <c r="HK44" i="8"/>
  <c r="HK35" i="8"/>
  <c r="HK12" i="8"/>
  <c r="HK67" i="8"/>
  <c r="HK104" i="8"/>
  <c r="HK90" i="8"/>
  <c r="HL4" i="8"/>
  <c r="HK81" i="8"/>
  <c r="HK21" i="8"/>
  <c r="HN110" i="8"/>
  <c r="HN87" i="8"/>
  <c r="HN64" i="8"/>
  <c r="HN18" i="8"/>
  <c r="HN41" i="8"/>
  <c r="HO6" i="8"/>
  <c r="HM117" i="8" l="1"/>
  <c r="HM116" i="8"/>
  <c r="HO29" i="8"/>
  <c r="HK77" i="8"/>
  <c r="HK75" i="8"/>
  <c r="HK54" i="8"/>
  <c r="HK52" i="8"/>
  <c r="HL23" i="8"/>
  <c r="HL44" i="8"/>
  <c r="HL58" i="8"/>
  <c r="HL67" i="8"/>
  <c r="HL113" i="8"/>
  <c r="HL90" i="8"/>
  <c r="HL35" i="8"/>
  <c r="HL104" i="8"/>
  <c r="HL81" i="8"/>
  <c r="HL21" i="8"/>
  <c r="HM4" i="8"/>
  <c r="HL12" i="8"/>
  <c r="HO110" i="8"/>
  <c r="HO87" i="8"/>
  <c r="HO64" i="8"/>
  <c r="HP6" i="8"/>
  <c r="HO18" i="8"/>
  <c r="HO41" i="8"/>
  <c r="HN117" i="8" l="1"/>
  <c r="HN116" i="8"/>
  <c r="HP29" i="8"/>
  <c r="HL75" i="8"/>
  <c r="HL77" i="8"/>
  <c r="HL52" i="8"/>
  <c r="HL54" i="8"/>
  <c r="HM23" i="8"/>
  <c r="HM113" i="8"/>
  <c r="HM90" i="8"/>
  <c r="HM35" i="8"/>
  <c r="HN4" i="8"/>
  <c r="HM67" i="8"/>
  <c r="HM44" i="8"/>
  <c r="HM104" i="8"/>
  <c r="HM81" i="8"/>
  <c r="HM12" i="8"/>
  <c r="HM58" i="8"/>
  <c r="HM21" i="8"/>
  <c r="HP110" i="8"/>
  <c r="HP87" i="8"/>
  <c r="HP41" i="8"/>
  <c r="HP64" i="8"/>
  <c r="HQ6" i="8"/>
  <c r="HP18" i="8"/>
  <c r="HO117" i="8" l="1"/>
  <c r="HO116" i="8"/>
  <c r="HQ29" i="8"/>
  <c r="HM75" i="8"/>
  <c r="HM77" i="8"/>
  <c r="HM52" i="8"/>
  <c r="HM54" i="8"/>
  <c r="HN23" i="8"/>
  <c r="HN81" i="8"/>
  <c r="HN44" i="8"/>
  <c r="HN35" i="8"/>
  <c r="HN58" i="8"/>
  <c r="HN90" i="8"/>
  <c r="HN12" i="8"/>
  <c r="HN104" i="8"/>
  <c r="HN67" i="8"/>
  <c r="HN113" i="8"/>
  <c r="HN21" i="8"/>
  <c r="HO4" i="8"/>
  <c r="HQ110" i="8"/>
  <c r="HQ87" i="8"/>
  <c r="HQ41" i="8"/>
  <c r="HR6" i="8"/>
  <c r="HQ64" i="8"/>
  <c r="HQ18" i="8"/>
  <c r="HP117" i="8" l="1"/>
  <c r="HP116" i="8"/>
  <c r="HR29" i="8"/>
  <c r="HN75" i="8"/>
  <c r="HN77" i="8"/>
  <c r="HN54" i="8"/>
  <c r="HN52" i="8"/>
  <c r="HO23" i="8"/>
  <c r="HO81" i="8"/>
  <c r="HO67" i="8"/>
  <c r="HO12" i="8"/>
  <c r="HO44" i="8"/>
  <c r="HO21" i="8"/>
  <c r="HO58" i="8"/>
  <c r="HP4" i="8"/>
  <c r="HO113" i="8"/>
  <c r="HO35" i="8"/>
  <c r="HO104" i="8"/>
  <c r="HO90" i="8"/>
  <c r="HR110" i="8"/>
  <c r="HR87" i="8"/>
  <c r="HR64" i="8"/>
  <c r="HR18" i="8"/>
  <c r="HS6" i="8"/>
  <c r="HR41" i="8"/>
  <c r="HQ117" i="8" l="1"/>
  <c r="HQ116" i="8"/>
  <c r="HS29" i="8"/>
  <c r="HO77" i="8"/>
  <c r="HO75" i="8"/>
  <c r="HO54" i="8"/>
  <c r="HO52" i="8"/>
  <c r="HP23" i="8"/>
  <c r="HP104" i="8"/>
  <c r="HP67" i="8"/>
  <c r="HP35" i="8"/>
  <c r="HP58" i="8"/>
  <c r="HP21" i="8"/>
  <c r="HP113" i="8"/>
  <c r="HP12" i="8"/>
  <c r="HP90" i="8"/>
  <c r="HP81" i="8"/>
  <c r="HQ4" i="8"/>
  <c r="HP44" i="8"/>
  <c r="HS110" i="8"/>
  <c r="HS87" i="8"/>
  <c r="HS64" i="8"/>
  <c r="HS41" i="8"/>
  <c r="HT6" i="8"/>
  <c r="HS18" i="8"/>
  <c r="HR117" i="8" l="1"/>
  <c r="HR116" i="8"/>
  <c r="HT29" i="8"/>
  <c r="HP77" i="8"/>
  <c r="HP75" i="8"/>
  <c r="HP52" i="8"/>
  <c r="HP54" i="8"/>
  <c r="HQ23" i="8"/>
  <c r="HQ113" i="8"/>
  <c r="HQ81" i="8"/>
  <c r="HQ21" i="8"/>
  <c r="HQ12" i="8"/>
  <c r="HQ104" i="8"/>
  <c r="HQ44" i="8"/>
  <c r="HQ58" i="8"/>
  <c r="HQ67" i="8"/>
  <c r="HQ35" i="8"/>
  <c r="HR4" i="8"/>
  <c r="HQ90" i="8"/>
  <c r="HT110" i="8"/>
  <c r="HT64" i="8"/>
  <c r="HT41" i="8"/>
  <c r="HT18" i="8"/>
  <c r="HT87" i="8"/>
  <c r="HU6" i="8"/>
  <c r="HS117" i="8" l="1"/>
  <c r="HS116" i="8"/>
  <c r="HU29" i="8"/>
  <c r="HQ77" i="8"/>
  <c r="HQ75" i="8"/>
  <c r="HQ54" i="8"/>
  <c r="HQ52" i="8"/>
  <c r="HR23" i="8"/>
  <c r="HR104" i="8"/>
  <c r="HR90" i="8"/>
  <c r="HR44" i="8"/>
  <c r="HR67" i="8"/>
  <c r="HR81" i="8"/>
  <c r="HS4" i="8"/>
  <c r="HR113" i="8"/>
  <c r="HR58" i="8"/>
  <c r="HR21" i="8"/>
  <c r="HR35" i="8"/>
  <c r="HR12" i="8"/>
  <c r="HU110" i="8"/>
  <c r="HU64" i="8"/>
  <c r="HU41" i="8"/>
  <c r="HU87" i="8"/>
  <c r="HV6" i="8"/>
  <c r="HU18" i="8"/>
  <c r="HT116" i="8" l="1"/>
  <c r="HT117" i="8"/>
  <c r="HV29" i="8"/>
  <c r="HR77" i="8"/>
  <c r="HR75" i="8"/>
  <c r="HR54" i="8"/>
  <c r="HR52" i="8"/>
  <c r="HS23" i="8"/>
  <c r="HS104" i="8"/>
  <c r="HS113" i="8"/>
  <c r="HS58" i="8"/>
  <c r="HS44" i="8"/>
  <c r="HS12" i="8"/>
  <c r="HS81" i="8"/>
  <c r="HS67" i="8"/>
  <c r="HS21" i="8"/>
  <c r="HS90" i="8"/>
  <c r="HS35" i="8"/>
  <c r="HT4" i="8"/>
  <c r="HV110" i="8"/>
  <c r="HV87" i="8"/>
  <c r="HV64" i="8"/>
  <c r="HV18" i="8"/>
  <c r="HV41" i="8"/>
  <c r="HW6" i="8"/>
  <c r="HU117" i="8" l="1"/>
  <c r="HU116" i="8"/>
  <c r="HW29" i="8"/>
  <c r="HS77" i="8"/>
  <c r="HS75" i="8"/>
  <c r="HS52" i="8"/>
  <c r="HS54" i="8"/>
  <c r="HT23" i="8"/>
  <c r="HT113" i="8"/>
  <c r="HT90" i="8"/>
  <c r="HT35" i="8"/>
  <c r="HU4" i="8"/>
  <c r="HT67" i="8"/>
  <c r="HT104" i="8"/>
  <c r="HT81" i="8"/>
  <c r="HT21" i="8"/>
  <c r="HT12" i="8"/>
  <c r="HT58" i="8"/>
  <c r="HT44" i="8"/>
  <c r="HW87" i="8"/>
  <c r="HW64" i="8"/>
  <c r="HW41" i="8"/>
  <c r="HX6" i="8"/>
  <c r="HW18" i="8"/>
  <c r="HW110" i="8"/>
  <c r="HV116" i="8" l="1"/>
  <c r="HV117" i="8"/>
  <c r="HX29" i="8"/>
  <c r="HT75" i="8"/>
  <c r="HT77" i="8"/>
  <c r="HT54" i="8"/>
  <c r="HT52" i="8"/>
  <c r="HU23" i="8"/>
  <c r="HV4" i="8"/>
  <c r="HU12" i="8"/>
  <c r="HU58" i="8"/>
  <c r="HU44" i="8"/>
  <c r="HU113" i="8"/>
  <c r="HU90" i="8"/>
  <c r="HU35" i="8"/>
  <c r="HU104" i="8"/>
  <c r="HU81" i="8"/>
  <c r="HU67" i="8"/>
  <c r="HU21" i="8"/>
  <c r="HX110" i="8"/>
  <c r="HX87" i="8"/>
  <c r="HX41" i="8"/>
  <c r="HX64" i="8"/>
  <c r="HY6" i="8"/>
  <c r="HX18" i="8"/>
  <c r="HW117" i="8" l="1"/>
  <c r="HW116" i="8"/>
  <c r="HY29" i="8"/>
  <c r="HU75" i="8"/>
  <c r="HU77" i="8"/>
  <c r="HU52" i="8"/>
  <c r="HU54" i="8"/>
  <c r="HV23" i="8"/>
  <c r="HV113" i="8"/>
  <c r="HV58" i="8"/>
  <c r="HV21" i="8"/>
  <c r="HW4" i="8"/>
  <c r="HV12" i="8"/>
  <c r="HV67" i="8"/>
  <c r="HV35" i="8"/>
  <c r="HV81" i="8"/>
  <c r="HV104" i="8"/>
  <c r="HV90" i="8"/>
  <c r="HV44" i="8"/>
  <c r="HY87" i="8"/>
  <c r="HY41" i="8"/>
  <c r="HY64" i="8"/>
  <c r="HZ6" i="8"/>
  <c r="HY18" i="8"/>
  <c r="HY110" i="8"/>
  <c r="HX117" i="8" l="1"/>
  <c r="HX116" i="8"/>
  <c r="HZ29" i="8"/>
  <c r="HV75" i="8"/>
  <c r="HV77" i="8"/>
  <c r="HV52" i="8"/>
  <c r="HV54" i="8"/>
  <c r="HW23" i="8"/>
  <c r="HW104" i="8"/>
  <c r="HW44" i="8"/>
  <c r="HW21" i="8"/>
  <c r="HW90" i="8"/>
  <c r="HW35" i="8"/>
  <c r="HW58" i="8"/>
  <c r="HX4" i="8"/>
  <c r="HW81" i="8"/>
  <c r="HW67" i="8"/>
  <c r="HW12" i="8"/>
  <c r="HW113" i="8"/>
  <c r="HZ110" i="8"/>
  <c r="HZ87" i="8"/>
  <c r="HZ64" i="8"/>
  <c r="HZ18" i="8"/>
  <c r="IA6" i="8"/>
  <c r="HZ41" i="8"/>
  <c r="HY117" i="8" l="1"/>
  <c r="HY116" i="8"/>
  <c r="IA29" i="8"/>
  <c r="HW75" i="8"/>
  <c r="HW77" i="8"/>
  <c r="HW54" i="8"/>
  <c r="HW52" i="8"/>
  <c r="HX23" i="8"/>
  <c r="HX104" i="8"/>
  <c r="HX58" i="8"/>
  <c r="HX21" i="8"/>
  <c r="HX81" i="8"/>
  <c r="HX12" i="8"/>
  <c r="HX67" i="8"/>
  <c r="HY4" i="8"/>
  <c r="HX90" i="8"/>
  <c r="HX113" i="8"/>
  <c r="HX44" i="8"/>
  <c r="HX35" i="8"/>
  <c r="IA110" i="8"/>
  <c r="IA87" i="8"/>
  <c r="IA64" i="8"/>
  <c r="IA41" i="8"/>
  <c r="IB6" i="8"/>
  <c r="IA18" i="8"/>
  <c r="HZ117" i="8" l="1"/>
  <c r="HZ116" i="8"/>
  <c r="IB29" i="8"/>
  <c r="HX77" i="8"/>
  <c r="HX75" i="8"/>
  <c r="HX54" i="8"/>
  <c r="HX52" i="8"/>
  <c r="HY23" i="8"/>
  <c r="HY113" i="8"/>
  <c r="HY90" i="8"/>
  <c r="HY81" i="8"/>
  <c r="HY44" i="8"/>
  <c r="HY58" i="8"/>
  <c r="HZ4" i="8"/>
  <c r="HY104" i="8"/>
  <c r="HY67" i="8"/>
  <c r="HY35" i="8"/>
  <c r="HY21" i="8"/>
  <c r="HY12" i="8"/>
  <c r="IB110" i="8"/>
  <c r="IB87" i="8"/>
  <c r="IB64" i="8"/>
  <c r="IB41" i="8"/>
  <c r="IB18" i="8"/>
  <c r="IC6" i="8"/>
  <c r="IA117" i="8" l="1"/>
  <c r="IA116" i="8"/>
  <c r="IC29" i="8"/>
  <c r="HY77" i="8"/>
  <c r="HY75" i="8"/>
  <c r="HY54" i="8"/>
  <c r="HY52" i="8"/>
  <c r="HZ23" i="8"/>
  <c r="HZ113" i="8"/>
  <c r="HZ90" i="8"/>
  <c r="HZ12" i="8"/>
  <c r="HZ67" i="8"/>
  <c r="HZ44" i="8"/>
  <c r="IA4" i="8"/>
  <c r="HZ81" i="8"/>
  <c r="HZ58" i="8"/>
  <c r="HZ104" i="8"/>
  <c r="HZ35" i="8"/>
  <c r="HZ21" i="8"/>
  <c r="IC110" i="8"/>
  <c r="IC87" i="8"/>
  <c r="IC64" i="8"/>
  <c r="IC41" i="8"/>
  <c r="ID6" i="8"/>
  <c r="IC18" i="8"/>
  <c r="IB117" i="8" l="1"/>
  <c r="IB116" i="8"/>
  <c r="ID29" i="8"/>
  <c r="HZ77" i="8"/>
  <c r="HZ75" i="8"/>
  <c r="HZ54" i="8"/>
  <c r="HZ52" i="8"/>
  <c r="IA23" i="8"/>
  <c r="IA81" i="8"/>
  <c r="IA67" i="8"/>
  <c r="IB4" i="8"/>
  <c r="IA35" i="8"/>
  <c r="IA58" i="8"/>
  <c r="IA21" i="8"/>
  <c r="IA104" i="8"/>
  <c r="IA113" i="8"/>
  <c r="IA44" i="8"/>
  <c r="IA12" i="8"/>
  <c r="IA90" i="8"/>
  <c r="ID110" i="8"/>
  <c r="ID87" i="8"/>
  <c r="ID64" i="8"/>
  <c r="ID18" i="8"/>
  <c r="ID41" i="8"/>
  <c r="IE6" i="8"/>
  <c r="IC117" i="8" l="1"/>
  <c r="IC116" i="8"/>
  <c r="IE29" i="8"/>
  <c r="IA75" i="8"/>
  <c r="IA77" i="8"/>
  <c r="IA52" i="8"/>
  <c r="IA54" i="8"/>
  <c r="IB23" i="8"/>
  <c r="IC4" i="8"/>
  <c r="IB44" i="8"/>
  <c r="IB21" i="8"/>
  <c r="IB67" i="8"/>
  <c r="IB104" i="8"/>
  <c r="IB113" i="8"/>
  <c r="IB90" i="8"/>
  <c r="IB35" i="8"/>
  <c r="IB58" i="8"/>
  <c r="IB12" i="8"/>
  <c r="IB81" i="8"/>
  <c r="IE87" i="8"/>
  <c r="IE110" i="8"/>
  <c r="IE64" i="8"/>
  <c r="IF6" i="8"/>
  <c r="IE18" i="8"/>
  <c r="IE41" i="8"/>
  <c r="ID117" i="8" l="1"/>
  <c r="ID116" i="8"/>
  <c r="IF29" i="8"/>
  <c r="IB75" i="8"/>
  <c r="IB77" i="8"/>
  <c r="IB54" i="8"/>
  <c r="IB52" i="8"/>
  <c r="IC23" i="8"/>
  <c r="IC35" i="8"/>
  <c r="IC67" i="8"/>
  <c r="IC90" i="8"/>
  <c r="IC113" i="8"/>
  <c r="IC58" i="8"/>
  <c r="IC104" i="8"/>
  <c r="ID4" i="8"/>
  <c r="IC44" i="8"/>
  <c r="IC81" i="8"/>
  <c r="IC21" i="8"/>
  <c r="IC12" i="8"/>
  <c r="IF110" i="8"/>
  <c r="IF87" i="8"/>
  <c r="IF41" i="8"/>
  <c r="IG6" i="8"/>
  <c r="IF18" i="8"/>
  <c r="IF64" i="8"/>
  <c r="IE117" i="8" l="1"/>
  <c r="IE116" i="8"/>
  <c r="IG29" i="8"/>
  <c r="IC75" i="8"/>
  <c r="IC77" i="8"/>
  <c r="IC52" i="8"/>
  <c r="IC54" i="8"/>
  <c r="ID23" i="8"/>
  <c r="ID104" i="8"/>
  <c r="ID12" i="8"/>
  <c r="ID113" i="8"/>
  <c r="ID58" i="8"/>
  <c r="ID90" i="8"/>
  <c r="ID44" i="8"/>
  <c r="ID21" i="8"/>
  <c r="ID81" i="8"/>
  <c r="ID67" i="8"/>
  <c r="ID35" i="8"/>
  <c r="IE4" i="8"/>
  <c r="IG110" i="8"/>
  <c r="IG87" i="8"/>
  <c r="IG41" i="8"/>
  <c r="IH6" i="8"/>
  <c r="IG64" i="8"/>
  <c r="IG18" i="8"/>
  <c r="IF117" i="8" l="1"/>
  <c r="IF116" i="8"/>
  <c r="IH29" i="8"/>
  <c r="ID75" i="8"/>
  <c r="ID77" i="8"/>
  <c r="ID54" i="8"/>
  <c r="ID52" i="8"/>
  <c r="IE23" i="8"/>
  <c r="IE104" i="8"/>
  <c r="IE35" i="8"/>
  <c r="IE12" i="8"/>
  <c r="IE21" i="8"/>
  <c r="IE90" i="8"/>
  <c r="IE58" i="8"/>
  <c r="IE81" i="8"/>
  <c r="IE67" i="8"/>
  <c r="IF4" i="8"/>
  <c r="IE113" i="8"/>
  <c r="IE44" i="8"/>
  <c r="IH110" i="8"/>
  <c r="IH87" i="8"/>
  <c r="IH64" i="8"/>
  <c r="IH18" i="8"/>
  <c r="II6" i="8"/>
  <c r="IH41" i="8"/>
  <c r="IG117" i="8" l="1"/>
  <c r="IG116" i="8"/>
  <c r="II29" i="8"/>
  <c r="IE77" i="8"/>
  <c r="IE75" i="8"/>
  <c r="IE54" i="8"/>
  <c r="IE52" i="8"/>
  <c r="IF23" i="8"/>
  <c r="IF104" i="8"/>
  <c r="IF44" i="8"/>
  <c r="IF67" i="8"/>
  <c r="IF90" i="8"/>
  <c r="IG4" i="8"/>
  <c r="IF113" i="8"/>
  <c r="IF81" i="8"/>
  <c r="IF12" i="8"/>
  <c r="IF35" i="8"/>
  <c r="IF58" i="8"/>
  <c r="IF21" i="8"/>
  <c r="II110" i="8"/>
  <c r="II87" i="8"/>
  <c r="II64" i="8"/>
  <c r="II41" i="8"/>
  <c r="IJ6" i="8"/>
  <c r="II18" i="8"/>
  <c r="IH117" i="8" l="1"/>
  <c r="IH116" i="8"/>
  <c r="IJ29" i="8"/>
  <c r="IF75" i="8"/>
  <c r="IF77" i="8"/>
  <c r="IF52" i="8"/>
  <c r="IF54" i="8"/>
  <c r="IG23" i="8"/>
  <c r="IG67" i="8"/>
  <c r="IG35" i="8"/>
  <c r="IG21" i="8"/>
  <c r="IG58" i="8"/>
  <c r="IG12" i="8"/>
  <c r="IG44" i="8"/>
  <c r="IG90" i="8"/>
  <c r="IG113" i="8"/>
  <c r="IG81" i="8"/>
  <c r="IG104" i="8"/>
  <c r="IH4" i="8"/>
  <c r="IJ110" i="8"/>
  <c r="IJ64" i="8"/>
  <c r="IJ41" i="8"/>
  <c r="IJ18" i="8"/>
  <c r="IK6" i="8"/>
  <c r="IJ87" i="8"/>
  <c r="II117" i="8" l="1"/>
  <c r="II116" i="8"/>
  <c r="IK29" i="8"/>
  <c r="IG77" i="8"/>
  <c r="IG75" i="8"/>
  <c r="IG52" i="8"/>
  <c r="IG54" i="8"/>
  <c r="IH23" i="8"/>
  <c r="IH81" i="8"/>
  <c r="IH67" i="8"/>
  <c r="IH35" i="8"/>
  <c r="II4" i="8"/>
  <c r="IH90" i="8"/>
  <c r="IH113" i="8"/>
  <c r="IH58" i="8"/>
  <c r="IH21" i="8"/>
  <c r="IH12" i="8"/>
  <c r="IH104" i="8"/>
  <c r="IH44" i="8"/>
  <c r="IK110" i="8"/>
  <c r="IK64" i="8"/>
  <c r="IK41" i="8"/>
  <c r="IL6" i="8"/>
  <c r="IK18" i="8"/>
  <c r="IK87" i="8"/>
  <c r="IJ117" i="8" l="1"/>
  <c r="IJ116" i="8"/>
  <c r="IL29" i="8"/>
  <c r="IH77" i="8"/>
  <c r="IH75" i="8"/>
  <c r="IH52" i="8"/>
  <c r="IH54" i="8"/>
  <c r="II23" i="8"/>
  <c r="II81" i="8"/>
  <c r="II21" i="8"/>
  <c r="II44" i="8"/>
  <c r="II113" i="8"/>
  <c r="II90" i="8"/>
  <c r="IJ4" i="8"/>
  <c r="II67" i="8"/>
  <c r="II104" i="8"/>
  <c r="II58" i="8"/>
  <c r="II35" i="8"/>
  <c r="II12" i="8"/>
  <c r="IL110" i="8"/>
  <c r="IL87" i="8"/>
  <c r="IL64" i="8"/>
  <c r="IL18" i="8"/>
  <c r="IL41" i="8"/>
  <c r="IM6" i="8"/>
  <c r="IK116" i="8" l="1"/>
  <c r="IK117" i="8"/>
  <c r="IM29" i="8"/>
  <c r="IN29" i="8"/>
  <c r="II77" i="8"/>
  <c r="II75" i="8"/>
  <c r="II52" i="8"/>
  <c r="II54" i="8"/>
  <c r="IJ23" i="8"/>
  <c r="IJ113" i="8"/>
  <c r="IJ35" i="8"/>
  <c r="IJ67" i="8"/>
  <c r="IK4" i="8"/>
  <c r="IJ44" i="8"/>
  <c r="IJ90" i="8"/>
  <c r="IJ58" i="8"/>
  <c r="IJ81" i="8"/>
  <c r="IJ21" i="8"/>
  <c r="IJ104" i="8"/>
  <c r="IJ12" i="8"/>
  <c r="IM87" i="8"/>
  <c r="IM110" i="8"/>
  <c r="IM64" i="8"/>
  <c r="IM41" i="8"/>
  <c r="IN6" i="8"/>
  <c r="IM18" i="8"/>
  <c r="IL116" i="8" l="1"/>
  <c r="IL117" i="8"/>
  <c r="IJ75" i="8"/>
  <c r="IJ77" i="8"/>
  <c r="IJ52" i="8"/>
  <c r="IJ54" i="8"/>
  <c r="IK23" i="8"/>
  <c r="IK35" i="8"/>
  <c r="IL4" i="8"/>
  <c r="IK90" i="8"/>
  <c r="IK113" i="8"/>
  <c r="IK81" i="8"/>
  <c r="IK21" i="8"/>
  <c r="IK104" i="8"/>
  <c r="IK44" i="8"/>
  <c r="IK67" i="8"/>
  <c r="IK12" i="8"/>
  <c r="IK58" i="8"/>
  <c r="IN110" i="8"/>
  <c r="IN87" i="8"/>
  <c r="IN41" i="8"/>
  <c r="IN18" i="8"/>
  <c r="IN64" i="8"/>
  <c r="IO6" i="8"/>
  <c r="IM116" i="8" l="1"/>
  <c r="IM117" i="8"/>
  <c r="IK75" i="8"/>
  <c r="IK77" i="8"/>
  <c r="IK54" i="8"/>
  <c r="IK52" i="8"/>
  <c r="IL23" i="8"/>
  <c r="IL104" i="8"/>
  <c r="IL12" i="8"/>
  <c r="IL58" i="8"/>
  <c r="IL90" i="8"/>
  <c r="IM4" i="8"/>
  <c r="IL35" i="8"/>
  <c r="IL81" i="8"/>
  <c r="IL67" i="8"/>
  <c r="IL44" i="8"/>
  <c r="IL113" i="8"/>
  <c r="IL21" i="8"/>
  <c r="IO110" i="8"/>
  <c r="IO87" i="8"/>
  <c r="IO41" i="8"/>
  <c r="IO64" i="8"/>
  <c r="IP6" i="8"/>
  <c r="IO18" i="8"/>
  <c r="IN117" i="8" l="1"/>
  <c r="IN116" i="8"/>
  <c r="IL75" i="8"/>
  <c r="IL77" i="8"/>
  <c r="IL52" i="8"/>
  <c r="IL54" i="8"/>
  <c r="IM23" i="8"/>
  <c r="IM81" i="8"/>
  <c r="IM67" i="8"/>
  <c r="IM12" i="8"/>
  <c r="IM113" i="8"/>
  <c r="IN4" i="8"/>
  <c r="IM35" i="8"/>
  <c r="IM58" i="8"/>
  <c r="IM44" i="8"/>
  <c r="IM21" i="8"/>
  <c r="IM104" i="8"/>
  <c r="IM90" i="8"/>
  <c r="IP110" i="8"/>
  <c r="IP87" i="8"/>
  <c r="IP64" i="8"/>
  <c r="IP18" i="8"/>
  <c r="IQ6" i="8"/>
  <c r="IP41" i="8"/>
  <c r="IO117" i="8" l="1"/>
  <c r="IO116" i="8"/>
  <c r="IM77" i="8"/>
  <c r="IM75" i="8"/>
  <c r="IM52" i="8"/>
  <c r="IM54" i="8"/>
  <c r="IN23" i="8"/>
  <c r="IN44" i="8"/>
  <c r="IN81" i="8"/>
  <c r="IN35" i="8"/>
  <c r="IN90" i="8"/>
  <c r="IN12" i="8"/>
  <c r="IN104" i="8"/>
  <c r="IN67" i="8"/>
  <c r="IN58" i="8"/>
  <c r="IN21" i="8"/>
  <c r="IN113" i="8"/>
  <c r="IO4" i="8"/>
  <c r="IQ110" i="8"/>
  <c r="IQ87" i="8"/>
  <c r="IQ64" i="8"/>
  <c r="IQ41" i="8"/>
  <c r="IR6" i="8"/>
  <c r="IQ18" i="8"/>
  <c r="IP117" i="8" l="1"/>
  <c r="IP116" i="8"/>
  <c r="IN77" i="8"/>
  <c r="IN75" i="8"/>
  <c r="IN54" i="8"/>
  <c r="IN52" i="8"/>
  <c r="IO23" i="8"/>
  <c r="IO113" i="8"/>
  <c r="IO58" i="8"/>
  <c r="IO21" i="8"/>
  <c r="IO90" i="8"/>
  <c r="IO12" i="8"/>
  <c r="IO35" i="8"/>
  <c r="IO44" i="8"/>
  <c r="IO81" i="8"/>
  <c r="IO104" i="8"/>
  <c r="IO67" i="8"/>
  <c r="IP4" i="8"/>
  <c r="IR110" i="8"/>
  <c r="IR87" i="8"/>
  <c r="IR64" i="8"/>
  <c r="IR41" i="8"/>
  <c r="IS6" i="8"/>
  <c r="IR18" i="8"/>
  <c r="IQ116" i="8" l="1"/>
  <c r="IQ117" i="8"/>
  <c r="IO77" i="8"/>
  <c r="IO75" i="8"/>
  <c r="IO52" i="8"/>
  <c r="IO54" i="8"/>
  <c r="IO31" i="8"/>
  <c r="IP23" i="8"/>
  <c r="IP90" i="8"/>
  <c r="IP44" i="8"/>
  <c r="IP81" i="8"/>
  <c r="IP67" i="8"/>
  <c r="IP35" i="8"/>
  <c r="IQ4" i="8"/>
  <c r="IP58" i="8"/>
  <c r="IP21" i="8"/>
  <c r="IP113" i="8"/>
  <c r="IP104" i="8"/>
  <c r="IP12" i="8"/>
  <c r="IS110" i="8"/>
  <c r="IS87" i="8"/>
  <c r="IS64" i="8"/>
  <c r="IS41" i="8"/>
  <c r="IT6" i="8"/>
  <c r="IS18" i="8"/>
  <c r="IR117" i="8" l="1"/>
  <c r="IR116" i="8"/>
  <c r="IP77" i="8"/>
  <c r="IP75" i="8"/>
  <c r="IP52" i="8"/>
  <c r="IP54" i="8"/>
  <c r="IP31" i="8"/>
  <c r="IQ23" i="8"/>
  <c r="IQ113" i="8"/>
  <c r="IQ90" i="8"/>
  <c r="IQ35" i="8"/>
  <c r="IQ81" i="8"/>
  <c r="IQ67" i="8"/>
  <c r="IR4" i="8"/>
  <c r="IQ104" i="8"/>
  <c r="IQ58" i="8"/>
  <c r="IQ21" i="8"/>
  <c r="IQ44" i="8"/>
  <c r="IQ12" i="8"/>
  <c r="IT110" i="8"/>
  <c r="IT87" i="8"/>
  <c r="IT64" i="8"/>
  <c r="IT18" i="8"/>
  <c r="IT41" i="8"/>
  <c r="IU6" i="8"/>
  <c r="IS116" i="8" l="1"/>
  <c r="IS117" i="8"/>
  <c r="IQ77" i="8"/>
  <c r="IQ75" i="8"/>
  <c r="IQ52" i="8"/>
  <c r="IQ54" i="8"/>
  <c r="IR23" i="8"/>
  <c r="IR104" i="8"/>
  <c r="IR44" i="8"/>
  <c r="IR58" i="8"/>
  <c r="IR12" i="8"/>
  <c r="IR113" i="8"/>
  <c r="IR35" i="8"/>
  <c r="IR67" i="8"/>
  <c r="IR90" i="8"/>
  <c r="IR81" i="8"/>
  <c r="IS4" i="8"/>
  <c r="IR21" i="8"/>
  <c r="IQ31" i="8"/>
  <c r="IU110" i="8"/>
  <c r="IU87" i="8"/>
  <c r="IU64" i="8"/>
  <c r="IV6" i="8"/>
  <c r="IU18" i="8"/>
  <c r="IU41" i="8"/>
  <c r="IT116" i="8" l="1"/>
  <c r="IT117" i="8"/>
  <c r="IR75" i="8"/>
  <c r="IR77" i="8"/>
  <c r="IR54" i="8"/>
  <c r="IR52" i="8"/>
  <c r="IR31" i="8"/>
  <c r="IS23" i="8"/>
  <c r="IS21" i="8"/>
  <c r="IS58" i="8"/>
  <c r="IS12" i="8"/>
  <c r="IS113" i="8"/>
  <c r="IS44" i="8"/>
  <c r="IS104" i="8"/>
  <c r="IS90" i="8"/>
  <c r="IS35" i="8"/>
  <c r="IS67" i="8"/>
  <c r="IS81" i="8"/>
  <c r="IT4" i="8"/>
  <c r="IV110" i="8"/>
  <c r="IV87" i="8"/>
  <c r="IV41" i="8"/>
  <c r="IV18" i="8"/>
  <c r="IV64" i="8"/>
  <c r="IW6" i="8"/>
  <c r="IU116" i="8" l="1"/>
  <c r="IU117" i="8"/>
  <c r="IS75" i="8"/>
  <c r="IS77" i="8"/>
  <c r="IS54" i="8"/>
  <c r="IS52" i="8"/>
  <c r="IT23" i="8"/>
  <c r="IT113" i="8"/>
  <c r="IT12" i="8"/>
  <c r="IT104" i="8"/>
  <c r="IU4" i="8"/>
  <c r="IT35" i="8"/>
  <c r="IT90" i="8"/>
  <c r="IT58" i="8"/>
  <c r="IT81" i="8"/>
  <c r="IT67" i="8"/>
  <c r="IT44" i="8"/>
  <c r="IT21" i="8"/>
  <c r="IS31" i="8"/>
  <c r="IW110" i="8"/>
  <c r="IW87" i="8"/>
  <c r="IW41" i="8"/>
  <c r="IX6" i="8"/>
  <c r="IW64" i="8"/>
  <c r="IW18" i="8"/>
  <c r="IV117" i="8" l="1"/>
  <c r="IV116" i="8"/>
  <c r="IT75" i="8"/>
  <c r="IT77" i="8"/>
  <c r="IT52" i="8"/>
  <c r="IT54" i="8"/>
  <c r="IU23" i="8"/>
  <c r="IU58" i="8"/>
  <c r="IU44" i="8"/>
  <c r="IV4" i="8"/>
  <c r="IU113" i="8"/>
  <c r="IU35" i="8"/>
  <c r="IU81" i="8"/>
  <c r="IU21" i="8"/>
  <c r="IU67" i="8"/>
  <c r="IU104" i="8"/>
  <c r="IU90" i="8"/>
  <c r="IU12" i="8"/>
  <c r="IT31" i="8"/>
  <c r="IX110" i="8"/>
  <c r="IX87" i="8"/>
  <c r="IX64" i="8"/>
  <c r="IX18" i="8"/>
  <c r="IY6" i="8"/>
  <c r="IX41" i="8"/>
  <c r="IW117" i="8" l="1"/>
  <c r="IW116" i="8"/>
  <c r="IU77" i="8"/>
  <c r="IU75" i="8"/>
  <c r="IU52" i="8"/>
  <c r="IU54" i="8"/>
  <c r="IV23" i="8"/>
  <c r="IV44" i="8"/>
  <c r="IV12" i="8"/>
  <c r="IV67" i="8"/>
  <c r="IV35" i="8"/>
  <c r="IW4" i="8"/>
  <c r="IV113" i="8"/>
  <c r="IV58" i="8"/>
  <c r="IV90" i="8"/>
  <c r="IV104" i="8"/>
  <c r="IV81" i="8"/>
  <c r="IV21" i="8"/>
  <c r="IU31" i="8"/>
  <c r="IY110" i="8"/>
  <c r="IY87" i="8"/>
  <c r="IY64" i="8"/>
  <c r="IY41" i="8"/>
  <c r="IZ6" i="8"/>
  <c r="IY18" i="8"/>
  <c r="IX117" i="8" l="1"/>
  <c r="IX116" i="8"/>
  <c r="IV75" i="8"/>
  <c r="IV77" i="8"/>
  <c r="IV52" i="8"/>
  <c r="IV54" i="8"/>
  <c r="IV31" i="8"/>
  <c r="IW23" i="8"/>
  <c r="IW67" i="8"/>
  <c r="IW35" i="8"/>
  <c r="IW21" i="8"/>
  <c r="IW58" i="8"/>
  <c r="IX4" i="8"/>
  <c r="IW113" i="8"/>
  <c r="IW12" i="8"/>
  <c r="IW104" i="8"/>
  <c r="IW81" i="8"/>
  <c r="IW90" i="8"/>
  <c r="IW44" i="8"/>
  <c r="IZ110" i="8"/>
  <c r="IZ64" i="8"/>
  <c r="IZ41" i="8"/>
  <c r="IZ87" i="8"/>
  <c r="JA6" i="8"/>
  <c r="IZ18" i="8"/>
  <c r="IY117" i="8" l="1"/>
  <c r="IY116" i="8"/>
  <c r="IW77" i="8"/>
  <c r="IW75" i="8"/>
  <c r="IW52" i="8"/>
  <c r="IW54" i="8"/>
  <c r="IW31" i="8"/>
  <c r="IX23" i="8"/>
  <c r="IX81" i="8"/>
  <c r="IX67" i="8"/>
  <c r="IX35" i="8"/>
  <c r="IX44" i="8"/>
  <c r="IX113" i="8"/>
  <c r="IX58" i="8"/>
  <c r="IX21" i="8"/>
  <c r="IX104" i="8"/>
  <c r="IX12" i="8"/>
  <c r="IY4" i="8"/>
  <c r="IX90" i="8"/>
  <c r="JA110" i="8"/>
  <c r="JA64" i="8"/>
  <c r="JA41" i="8"/>
  <c r="JA87" i="8"/>
  <c r="JB6" i="8"/>
  <c r="JA18" i="8"/>
  <c r="IZ117" i="8" l="1"/>
  <c r="IZ116" i="8"/>
  <c r="IX77" i="8"/>
  <c r="IX75" i="8"/>
  <c r="IX52" i="8"/>
  <c r="IX54" i="8"/>
  <c r="IX31" i="8"/>
  <c r="IY23" i="8"/>
  <c r="IY104" i="8"/>
  <c r="IY35" i="8"/>
  <c r="IY90" i="8"/>
  <c r="IY44" i="8"/>
  <c r="IY12" i="8"/>
  <c r="IY58" i="8"/>
  <c r="IY21" i="8"/>
  <c r="IY81" i="8"/>
  <c r="IY67" i="8"/>
  <c r="IZ4" i="8"/>
  <c r="IY113" i="8"/>
  <c r="JB110" i="8"/>
  <c r="JB87" i="8"/>
  <c r="JB64" i="8"/>
  <c r="JB18" i="8"/>
  <c r="JB41" i="8"/>
  <c r="JC6" i="8"/>
  <c r="JA117" i="8" l="1"/>
  <c r="JA116" i="8"/>
  <c r="IY75" i="8"/>
  <c r="IY77" i="8"/>
  <c r="IY52" i="8"/>
  <c r="IY54" i="8"/>
  <c r="IY31" i="8"/>
  <c r="IZ23" i="8"/>
  <c r="IZ104" i="8"/>
  <c r="IZ81" i="8"/>
  <c r="IZ21" i="8"/>
  <c r="IZ12" i="8"/>
  <c r="JA4" i="8"/>
  <c r="IZ44" i="8"/>
  <c r="IZ67" i="8"/>
  <c r="IZ58" i="8"/>
  <c r="IZ113" i="8"/>
  <c r="IZ90" i="8"/>
  <c r="IZ35" i="8"/>
  <c r="JC110" i="8"/>
  <c r="JC87" i="8"/>
  <c r="JC64" i="8"/>
  <c r="JC41" i="8"/>
  <c r="JD6" i="8"/>
  <c r="JC18" i="8"/>
  <c r="JB116" i="8" l="1"/>
  <c r="JB117" i="8"/>
  <c r="IZ77" i="8"/>
  <c r="IZ75" i="8"/>
  <c r="IZ52" i="8"/>
  <c r="IZ54" i="8"/>
  <c r="JA23" i="8"/>
  <c r="JA104" i="8"/>
  <c r="JA90" i="8"/>
  <c r="JA35" i="8"/>
  <c r="JA58" i="8"/>
  <c r="JB4" i="8"/>
  <c r="JA81" i="8"/>
  <c r="JA113" i="8"/>
  <c r="JA67" i="8"/>
  <c r="JA21" i="8"/>
  <c r="JA44" i="8"/>
  <c r="JA12" i="8"/>
  <c r="IZ31" i="8"/>
  <c r="JD110" i="8"/>
  <c r="JD87" i="8"/>
  <c r="JD41" i="8"/>
  <c r="JD18" i="8"/>
  <c r="JD64" i="8"/>
  <c r="JE6" i="8"/>
  <c r="JC117" i="8" l="1"/>
  <c r="JC116" i="8"/>
  <c r="JA75" i="8"/>
  <c r="JA77" i="8"/>
  <c r="JA52" i="8"/>
  <c r="JA54" i="8"/>
  <c r="JA31" i="8"/>
  <c r="JB23" i="8"/>
  <c r="JB12" i="8"/>
  <c r="JB35" i="8"/>
  <c r="JB90" i="8"/>
  <c r="JB104" i="8"/>
  <c r="JB113" i="8"/>
  <c r="JB58" i="8"/>
  <c r="JB44" i="8"/>
  <c r="JB81" i="8"/>
  <c r="JB67" i="8"/>
  <c r="JC4" i="8"/>
  <c r="JB21" i="8"/>
  <c r="JE110" i="8"/>
  <c r="JE87" i="8"/>
  <c r="JE41" i="8"/>
  <c r="JE64" i="8"/>
  <c r="JF6" i="8"/>
  <c r="JE18" i="8"/>
  <c r="JD117" i="8" l="1"/>
  <c r="JD116" i="8"/>
  <c r="JB75" i="8"/>
  <c r="JB77" i="8"/>
  <c r="JB52" i="8"/>
  <c r="JB54" i="8"/>
  <c r="JC23" i="8"/>
  <c r="JC81" i="8"/>
  <c r="JC12" i="8"/>
  <c r="JC35" i="8"/>
  <c r="JC67" i="8"/>
  <c r="JC104" i="8"/>
  <c r="JC113" i="8"/>
  <c r="JC58" i="8"/>
  <c r="JC44" i="8"/>
  <c r="JD4" i="8"/>
  <c r="JC90" i="8"/>
  <c r="JC21" i="8"/>
  <c r="JB31" i="8"/>
  <c r="JF110" i="8"/>
  <c r="JF87" i="8"/>
  <c r="JF64" i="8"/>
  <c r="JF18" i="8"/>
  <c r="JG6" i="8"/>
  <c r="JF41" i="8"/>
  <c r="JE117" i="8" l="1"/>
  <c r="JE116" i="8"/>
  <c r="JC75" i="8"/>
  <c r="JC77" i="8"/>
  <c r="JC52" i="8"/>
  <c r="JC54" i="8"/>
  <c r="JC31" i="8"/>
  <c r="JD23" i="8"/>
  <c r="JD104" i="8"/>
  <c r="JD58" i="8"/>
  <c r="JE4" i="8"/>
  <c r="JD21" i="8"/>
  <c r="JD81" i="8"/>
  <c r="JD90" i="8"/>
  <c r="JD35" i="8"/>
  <c r="JD44" i="8"/>
  <c r="JD12" i="8"/>
  <c r="JD113" i="8"/>
  <c r="JD67" i="8"/>
  <c r="JG87" i="8"/>
  <c r="JG110" i="8"/>
  <c r="JG64" i="8"/>
  <c r="JG41" i="8"/>
  <c r="JH6" i="8"/>
  <c r="JG18" i="8"/>
  <c r="JF116" i="8" l="1"/>
  <c r="JF117" i="8"/>
  <c r="JD77" i="8"/>
  <c r="JD75" i="8"/>
  <c r="JD52" i="8"/>
  <c r="JD54" i="8"/>
  <c r="JD31" i="8"/>
  <c r="JE23" i="8"/>
  <c r="JE113" i="8"/>
  <c r="JE104" i="8"/>
  <c r="JE58" i="8"/>
  <c r="JF4" i="8"/>
  <c r="JE12" i="8"/>
  <c r="JE90" i="8"/>
  <c r="JE81" i="8"/>
  <c r="JE35" i="8"/>
  <c r="JE21" i="8"/>
  <c r="JE44" i="8"/>
  <c r="JE67" i="8"/>
  <c r="JH110" i="8"/>
  <c r="JH87" i="8"/>
  <c r="JH64" i="8"/>
  <c r="JH41" i="8"/>
  <c r="JI6" i="8"/>
  <c r="JH18" i="8"/>
  <c r="JG117" i="8" l="1"/>
  <c r="JG116" i="8"/>
  <c r="JE77" i="8"/>
  <c r="JE75" i="8"/>
  <c r="JE54" i="8"/>
  <c r="JE52" i="8"/>
  <c r="JE31" i="8"/>
  <c r="JF23" i="8"/>
  <c r="JF104" i="8"/>
  <c r="JF67" i="8"/>
  <c r="JF35" i="8"/>
  <c r="JF58" i="8"/>
  <c r="JF21" i="8"/>
  <c r="JF113" i="8"/>
  <c r="JF90" i="8"/>
  <c r="JF12" i="8"/>
  <c r="JG4" i="8"/>
  <c r="JF81" i="8"/>
  <c r="JF44" i="8"/>
  <c r="JI110" i="8"/>
  <c r="JI87" i="8"/>
  <c r="JI64" i="8"/>
  <c r="JI41" i="8"/>
  <c r="JJ6" i="8"/>
  <c r="JI18" i="8"/>
  <c r="JH117" i="8" l="1"/>
  <c r="JH116" i="8"/>
  <c r="JF77" i="8"/>
  <c r="JF75" i="8"/>
  <c r="JF54" i="8"/>
  <c r="JF52" i="8"/>
  <c r="JF31" i="8"/>
  <c r="JG23" i="8"/>
  <c r="JG90" i="8"/>
  <c r="JG44" i="8"/>
  <c r="JG12" i="8"/>
  <c r="JG81" i="8"/>
  <c r="JG35" i="8"/>
  <c r="JG58" i="8"/>
  <c r="JG21" i="8"/>
  <c r="JG113" i="8"/>
  <c r="JG67" i="8"/>
  <c r="JH4" i="8"/>
  <c r="JG104" i="8"/>
  <c r="JJ110" i="8"/>
  <c r="JJ87" i="8"/>
  <c r="JJ64" i="8"/>
  <c r="JJ18" i="8"/>
  <c r="JJ41" i="8"/>
  <c r="JK6" i="8"/>
  <c r="JI116" i="8" l="1"/>
  <c r="JI117" i="8"/>
  <c r="JG75" i="8"/>
  <c r="JG77" i="8"/>
  <c r="JG52" i="8"/>
  <c r="JG54" i="8"/>
  <c r="JG31" i="8"/>
  <c r="JH23" i="8"/>
  <c r="JH113" i="8"/>
  <c r="JH81" i="8"/>
  <c r="JH44" i="8"/>
  <c r="JI4" i="8"/>
  <c r="JH67" i="8"/>
  <c r="JH90" i="8"/>
  <c r="JH12" i="8"/>
  <c r="JH35" i="8"/>
  <c r="JH21" i="8"/>
  <c r="JH104" i="8"/>
  <c r="JH58" i="8"/>
  <c r="JK110" i="8"/>
  <c r="JK87" i="8"/>
  <c r="JK64" i="8"/>
  <c r="JK41" i="8"/>
  <c r="JL6" i="8"/>
  <c r="JK18" i="8"/>
  <c r="JJ117" i="8" l="1"/>
  <c r="JJ116" i="8"/>
  <c r="JH75" i="8"/>
  <c r="JH77" i="8"/>
  <c r="JH52" i="8"/>
  <c r="JH54" i="8"/>
  <c r="JH31" i="8"/>
  <c r="JI23" i="8"/>
  <c r="JI35" i="8"/>
  <c r="JI21" i="8"/>
  <c r="JI90" i="8"/>
  <c r="JI12" i="8"/>
  <c r="JI81" i="8"/>
  <c r="JI58" i="8"/>
  <c r="JI104" i="8"/>
  <c r="JJ4" i="8"/>
  <c r="JI113" i="8"/>
  <c r="JI44" i="8"/>
  <c r="JI67" i="8"/>
  <c r="JL110" i="8"/>
  <c r="JL87" i="8"/>
  <c r="JL41" i="8"/>
  <c r="JL18" i="8"/>
  <c r="JM6" i="8"/>
  <c r="JL64" i="8"/>
  <c r="JK116" i="8" l="1"/>
  <c r="JK117" i="8"/>
  <c r="JI75" i="8"/>
  <c r="JI77" i="8"/>
  <c r="JI52" i="8"/>
  <c r="JI54" i="8"/>
  <c r="JI31" i="8"/>
  <c r="JJ23" i="8"/>
  <c r="JJ81" i="8"/>
  <c r="JJ67" i="8"/>
  <c r="JJ44" i="8"/>
  <c r="JJ104" i="8"/>
  <c r="JJ12" i="8"/>
  <c r="JJ90" i="8"/>
  <c r="JJ113" i="8"/>
  <c r="JJ58" i="8"/>
  <c r="JJ21" i="8"/>
  <c r="JJ35" i="8"/>
  <c r="JK4" i="8"/>
  <c r="JM87" i="8"/>
  <c r="JM110" i="8"/>
  <c r="JM41" i="8"/>
  <c r="JN6" i="8"/>
  <c r="JM64" i="8"/>
  <c r="JM18" i="8"/>
  <c r="JL117" i="8" l="1"/>
  <c r="JL116" i="8"/>
  <c r="JJ75" i="8"/>
  <c r="JJ77" i="8"/>
  <c r="JJ52" i="8"/>
  <c r="JJ54" i="8"/>
  <c r="JJ31" i="8"/>
  <c r="JK23" i="8"/>
  <c r="JK113" i="8"/>
  <c r="JK44" i="8"/>
  <c r="JL4" i="8"/>
  <c r="JK81" i="8"/>
  <c r="JK58" i="8"/>
  <c r="JK12" i="8"/>
  <c r="JK104" i="8"/>
  <c r="JK90" i="8"/>
  <c r="JK35" i="8"/>
  <c r="JK21" i="8"/>
  <c r="JK67" i="8"/>
  <c r="JN110" i="8"/>
  <c r="JN87" i="8"/>
  <c r="JN64" i="8"/>
  <c r="JN18" i="8"/>
  <c r="JO6" i="8"/>
  <c r="JN41" i="8"/>
  <c r="JM116" i="8" l="1"/>
  <c r="JM117" i="8"/>
  <c r="JK77" i="8"/>
  <c r="JK75" i="8"/>
  <c r="JK54" i="8"/>
  <c r="JK52" i="8"/>
  <c r="JK31" i="8"/>
  <c r="JL23" i="8"/>
  <c r="JL113" i="8"/>
  <c r="JL58" i="8"/>
  <c r="JM4" i="8"/>
  <c r="JL44" i="8"/>
  <c r="JL35" i="8"/>
  <c r="JL104" i="8"/>
  <c r="JL81" i="8"/>
  <c r="JL21" i="8"/>
  <c r="JL90" i="8"/>
  <c r="JL12" i="8"/>
  <c r="JL67" i="8"/>
  <c r="JO110" i="8"/>
  <c r="JO87" i="8"/>
  <c r="JO64" i="8"/>
  <c r="JO41" i="8"/>
  <c r="JP6" i="8"/>
  <c r="JO18" i="8"/>
  <c r="JN117" i="8" l="1"/>
  <c r="JN116" i="8"/>
  <c r="JL75" i="8"/>
  <c r="JL77" i="8"/>
  <c r="JL52" i="8"/>
  <c r="JL54" i="8"/>
  <c r="JL31" i="8"/>
  <c r="JM23" i="8"/>
  <c r="JM104" i="8"/>
  <c r="JM44" i="8"/>
  <c r="JM113" i="8"/>
  <c r="JN4" i="8"/>
  <c r="JM67" i="8"/>
  <c r="JM35" i="8"/>
  <c r="JM21" i="8"/>
  <c r="JM58" i="8"/>
  <c r="JM12" i="8"/>
  <c r="JM81" i="8"/>
  <c r="JM90" i="8"/>
  <c r="JP110" i="8"/>
  <c r="JP64" i="8"/>
  <c r="JP41" i="8"/>
  <c r="JP87" i="8"/>
  <c r="JQ6" i="8"/>
  <c r="JP18" i="8"/>
  <c r="JO117" i="8" l="1"/>
  <c r="JO116" i="8"/>
  <c r="JM77" i="8"/>
  <c r="JM75" i="8"/>
  <c r="JM52" i="8"/>
  <c r="JM54" i="8"/>
  <c r="JN23" i="8"/>
  <c r="JN113" i="8"/>
  <c r="JN21" i="8"/>
  <c r="JN12" i="8"/>
  <c r="JN67" i="8"/>
  <c r="JN44" i="8"/>
  <c r="JN58" i="8"/>
  <c r="JN35" i="8"/>
  <c r="JN104" i="8"/>
  <c r="JN90" i="8"/>
  <c r="JO4" i="8"/>
  <c r="JN81" i="8"/>
  <c r="JM31" i="8"/>
  <c r="JQ110" i="8"/>
  <c r="JQ64" i="8"/>
  <c r="JQ41" i="8"/>
  <c r="JR6" i="8"/>
  <c r="JQ87" i="8"/>
  <c r="JQ18" i="8"/>
  <c r="JP117" i="8" l="1"/>
  <c r="JP116" i="8"/>
  <c r="JN77" i="8"/>
  <c r="JN75" i="8"/>
  <c r="JN52" i="8"/>
  <c r="JN54" i="8"/>
  <c r="JO23" i="8"/>
  <c r="JO81" i="8"/>
  <c r="JO67" i="8"/>
  <c r="JP4" i="8"/>
  <c r="JO90" i="8"/>
  <c r="JO12" i="8"/>
  <c r="JO58" i="8"/>
  <c r="JO113" i="8"/>
  <c r="JO21" i="8"/>
  <c r="JO104" i="8"/>
  <c r="JO35" i="8"/>
  <c r="JO44" i="8"/>
  <c r="JN31" i="8"/>
  <c r="JR110" i="8"/>
  <c r="JR87" i="8"/>
  <c r="JR64" i="8"/>
  <c r="JR18" i="8"/>
  <c r="JR41" i="8"/>
  <c r="JS6" i="8"/>
  <c r="JQ116" i="8" l="1"/>
  <c r="JQ117" i="8"/>
  <c r="JO77" i="8"/>
  <c r="JO75" i="8"/>
  <c r="JO52" i="8"/>
  <c r="JO54" i="8"/>
  <c r="JO31" i="8"/>
  <c r="JP23" i="8"/>
  <c r="JP90" i="8"/>
  <c r="JP104" i="8"/>
  <c r="JP58" i="8"/>
  <c r="JP21" i="8"/>
  <c r="JP113" i="8"/>
  <c r="JP35" i="8"/>
  <c r="JP81" i="8"/>
  <c r="JQ4" i="8"/>
  <c r="JP44" i="8"/>
  <c r="JP12" i="8"/>
  <c r="JP67" i="8"/>
  <c r="JS110" i="8"/>
  <c r="JS87" i="8"/>
  <c r="JS64" i="8"/>
  <c r="JT6" i="8"/>
  <c r="JS18" i="8"/>
  <c r="JS41" i="8"/>
  <c r="JR116" i="8" l="1"/>
  <c r="JR117" i="8"/>
  <c r="JP75" i="8"/>
  <c r="JP77" i="8"/>
  <c r="JP54" i="8"/>
  <c r="JP52" i="8"/>
  <c r="JP31" i="8"/>
  <c r="JQ23" i="8"/>
  <c r="JQ44" i="8"/>
  <c r="JR4" i="8"/>
  <c r="JQ113" i="8"/>
  <c r="JQ90" i="8"/>
  <c r="JQ21" i="8"/>
  <c r="JQ12" i="8"/>
  <c r="JQ81" i="8"/>
  <c r="JQ35" i="8"/>
  <c r="JQ58" i="8"/>
  <c r="JQ104" i="8"/>
  <c r="JQ67" i="8"/>
  <c r="JT110" i="8"/>
  <c r="JT87" i="8"/>
  <c r="JT41" i="8"/>
  <c r="JT18" i="8"/>
  <c r="JT64" i="8"/>
  <c r="JU6" i="8"/>
  <c r="JS117" i="8" l="1"/>
  <c r="JS116" i="8"/>
  <c r="JQ75" i="8"/>
  <c r="JQ77" i="8"/>
  <c r="JQ54" i="8"/>
  <c r="JQ52" i="8"/>
  <c r="JQ31" i="8"/>
  <c r="JR23" i="8"/>
  <c r="JR113" i="8"/>
  <c r="JR58" i="8"/>
  <c r="JR21" i="8"/>
  <c r="JR44" i="8"/>
  <c r="JR104" i="8"/>
  <c r="JR81" i="8"/>
  <c r="JR90" i="8"/>
  <c r="JR67" i="8"/>
  <c r="JS4" i="8"/>
  <c r="JR12" i="8"/>
  <c r="JR35" i="8"/>
  <c r="JU110" i="8"/>
  <c r="JU87" i="8"/>
  <c r="JU41" i="8"/>
  <c r="JU64" i="8"/>
  <c r="JV6" i="8"/>
  <c r="JU18" i="8"/>
  <c r="JT117" i="8" l="1"/>
  <c r="JT116" i="8"/>
  <c r="JR75" i="8"/>
  <c r="JR77" i="8"/>
  <c r="JR52" i="8"/>
  <c r="JR54" i="8"/>
  <c r="JR31" i="8"/>
  <c r="JS23" i="8"/>
  <c r="JS104" i="8"/>
  <c r="JS58" i="8"/>
  <c r="JS44" i="8"/>
  <c r="JT4" i="8"/>
  <c r="JS90" i="8"/>
  <c r="JS67" i="8"/>
  <c r="JS35" i="8"/>
  <c r="JS21" i="8"/>
  <c r="JS113" i="8"/>
  <c r="JS12" i="8"/>
  <c r="JS81" i="8"/>
  <c r="JV110" i="8"/>
  <c r="JV87" i="8"/>
  <c r="JV64" i="8"/>
  <c r="JV18" i="8"/>
  <c r="JW6" i="8"/>
  <c r="JV41" i="8"/>
  <c r="JU116" i="8" l="1"/>
  <c r="JU117" i="8"/>
  <c r="JS77" i="8"/>
  <c r="JS75" i="8"/>
  <c r="JS54" i="8"/>
  <c r="JS52" i="8"/>
  <c r="JS31" i="8"/>
  <c r="JT23" i="8"/>
  <c r="JT113" i="8"/>
  <c r="JT21" i="8"/>
  <c r="JU4" i="8"/>
  <c r="JT90" i="8"/>
  <c r="JT44" i="8"/>
  <c r="JT12" i="8"/>
  <c r="JT81" i="8"/>
  <c r="JT104" i="8"/>
  <c r="JT67" i="8"/>
  <c r="JT35" i="8"/>
  <c r="JT58" i="8"/>
  <c r="JW110" i="8"/>
  <c r="JW87" i="8"/>
  <c r="JW64" i="8"/>
  <c r="JW41" i="8"/>
  <c r="JX6" i="8"/>
  <c r="JW18" i="8"/>
  <c r="JV117" i="8" l="1"/>
  <c r="JV116" i="8"/>
  <c r="JT77" i="8"/>
  <c r="JT75" i="8"/>
  <c r="JT52" i="8"/>
  <c r="JT54" i="8"/>
  <c r="JT31" i="8"/>
  <c r="JU23" i="8"/>
  <c r="JU113" i="8"/>
  <c r="JU104" i="8"/>
  <c r="JU58" i="8"/>
  <c r="JU81" i="8"/>
  <c r="JU90" i="8"/>
  <c r="JU35" i="8"/>
  <c r="JU21" i="8"/>
  <c r="JU44" i="8"/>
  <c r="JU12" i="8"/>
  <c r="JU67" i="8"/>
  <c r="JV4" i="8"/>
  <c r="JX110" i="8"/>
  <c r="JX87" i="8"/>
  <c r="JX64" i="8"/>
  <c r="JX41" i="8"/>
  <c r="JY6" i="8"/>
  <c r="JX18" i="8"/>
  <c r="JW117" i="8" l="1"/>
  <c r="JW116" i="8"/>
  <c r="JU77" i="8"/>
  <c r="JU75" i="8"/>
  <c r="JU54" i="8"/>
  <c r="JU52" i="8"/>
  <c r="JU31" i="8"/>
  <c r="JV23" i="8"/>
  <c r="JV104" i="8"/>
  <c r="JV81" i="8"/>
  <c r="JV67" i="8"/>
  <c r="JV44" i="8"/>
  <c r="JV58" i="8"/>
  <c r="JV90" i="8"/>
  <c r="JV35" i="8"/>
  <c r="JW4" i="8"/>
  <c r="JV21" i="8"/>
  <c r="JV31" i="8" s="1"/>
  <c r="JV113" i="8"/>
  <c r="JV12" i="8"/>
  <c r="JY110" i="8"/>
  <c r="JY87" i="8"/>
  <c r="JY64" i="8"/>
  <c r="JY41" i="8"/>
  <c r="JZ6" i="8"/>
  <c r="JY18" i="8"/>
  <c r="JX116" i="8" l="1"/>
  <c r="JX117" i="8"/>
  <c r="JV77" i="8"/>
  <c r="JV75" i="8"/>
  <c r="JV52" i="8"/>
  <c r="JV54" i="8"/>
  <c r="JW23" i="8"/>
  <c r="JW81" i="8"/>
  <c r="JW67" i="8"/>
  <c r="JX4" i="8"/>
  <c r="JW58" i="8"/>
  <c r="JW21" i="8"/>
  <c r="JW113" i="8"/>
  <c r="JW12" i="8"/>
  <c r="JW104" i="8"/>
  <c r="JW35" i="8"/>
  <c r="JW90" i="8"/>
  <c r="JW44" i="8"/>
  <c r="JZ110" i="8"/>
  <c r="JZ87" i="8"/>
  <c r="JZ64" i="8"/>
  <c r="JZ18" i="8"/>
  <c r="KA6" i="8"/>
  <c r="JZ41" i="8"/>
  <c r="JY117" i="8" l="1"/>
  <c r="JY116" i="8"/>
  <c r="JW77" i="8"/>
  <c r="JW75" i="8"/>
  <c r="JW52" i="8"/>
  <c r="JW54" i="8"/>
  <c r="JW31" i="8"/>
  <c r="JX23" i="8"/>
  <c r="JX90" i="8"/>
  <c r="JY4" i="8"/>
  <c r="JX44" i="8"/>
  <c r="JX12" i="8"/>
  <c r="JX81" i="8"/>
  <c r="JX35" i="8"/>
  <c r="JX67" i="8"/>
  <c r="JX21" i="8"/>
  <c r="JX104" i="8"/>
  <c r="JX58" i="8"/>
  <c r="JX113" i="8"/>
  <c r="KA110" i="8"/>
  <c r="KA87" i="8"/>
  <c r="KA64" i="8"/>
  <c r="KA41" i="8"/>
  <c r="KB6" i="8"/>
  <c r="KA18" i="8"/>
  <c r="JZ116" i="8" l="1"/>
  <c r="JZ117" i="8"/>
  <c r="JX75" i="8"/>
  <c r="JX77" i="8"/>
  <c r="JX54" i="8"/>
  <c r="JX52" i="8"/>
  <c r="JX31" i="8"/>
  <c r="JY23" i="8"/>
  <c r="JY21" i="8"/>
  <c r="JY104" i="8"/>
  <c r="JZ4" i="8"/>
  <c r="JY90" i="8"/>
  <c r="JY44" i="8"/>
  <c r="JY58" i="8"/>
  <c r="JY12" i="8"/>
  <c r="JY113" i="8"/>
  <c r="JY35" i="8"/>
  <c r="JY67" i="8"/>
  <c r="JY81" i="8"/>
  <c r="KB87" i="8"/>
  <c r="KB41" i="8"/>
  <c r="KB18" i="8"/>
  <c r="KB64" i="8"/>
  <c r="KB110" i="8"/>
  <c r="KC6" i="8"/>
  <c r="KA116" i="8" l="1"/>
  <c r="KA117" i="8"/>
  <c r="JY75" i="8"/>
  <c r="JY77" i="8"/>
  <c r="JY54" i="8"/>
  <c r="JY52" i="8"/>
  <c r="JZ23" i="8"/>
  <c r="JZ113" i="8"/>
  <c r="JZ12" i="8"/>
  <c r="KA4" i="8"/>
  <c r="JZ58" i="8"/>
  <c r="JZ21" i="8"/>
  <c r="JZ104" i="8"/>
  <c r="JZ90" i="8"/>
  <c r="JZ44" i="8"/>
  <c r="JZ81" i="8"/>
  <c r="JZ67" i="8"/>
  <c r="JZ35" i="8"/>
  <c r="JY31" i="8"/>
  <c r="KC87" i="8"/>
  <c r="KC41" i="8"/>
  <c r="KC110" i="8"/>
  <c r="KD6" i="8"/>
  <c r="KC64" i="8"/>
  <c r="KC18" i="8"/>
  <c r="KB116" i="8" l="1"/>
  <c r="KB117" i="8"/>
  <c r="JZ75" i="8"/>
  <c r="JZ77" i="8"/>
  <c r="JZ52" i="8"/>
  <c r="JZ54" i="8"/>
  <c r="JZ31" i="8"/>
  <c r="KA23" i="8"/>
  <c r="KA104" i="8"/>
  <c r="KA90" i="8"/>
  <c r="KA35" i="8"/>
  <c r="KA21" i="8"/>
  <c r="KA58" i="8"/>
  <c r="KA81" i="8"/>
  <c r="KA67" i="8"/>
  <c r="KA12" i="8"/>
  <c r="KA113" i="8"/>
  <c r="KA44" i="8"/>
  <c r="KB4" i="8"/>
  <c r="KD110" i="8"/>
  <c r="KD87" i="8"/>
  <c r="KD64" i="8"/>
  <c r="KD18" i="8"/>
  <c r="KD41" i="8"/>
  <c r="KE6" i="8"/>
  <c r="KC116" i="8" l="1"/>
  <c r="KC117" i="8"/>
  <c r="KA77" i="8"/>
  <c r="KA75" i="8"/>
  <c r="KA54" i="8"/>
  <c r="KA52" i="8"/>
  <c r="KA31" i="8"/>
  <c r="KB23" i="8"/>
  <c r="KB113" i="8"/>
  <c r="KB81" i="8"/>
  <c r="KB21" i="8"/>
  <c r="KB58" i="8"/>
  <c r="KB104" i="8"/>
  <c r="KB44" i="8"/>
  <c r="KB12" i="8"/>
  <c r="KC4" i="8"/>
  <c r="KB90" i="8"/>
  <c r="KB67" i="8"/>
  <c r="KB35" i="8"/>
  <c r="KE110" i="8"/>
  <c r="KE87" i="8"/>
  <c r="KE64" i="8"/>
  <c r="KE41" i="8"/>
  <c r="KF6" i="8"/>
  <c r="KE18" i="8"/>
  <c r="KD117" i="8" l="1"/>
  <c r="KD116" i="8"/>
  <c r="KB75" i="8"/>
  <c r="KB77" i="8"/>
  <c r="KB52" i="8"/>
  <c r="KB54" i="8"/>
  <c r="KB31" i="8"/>
  <c r="KC23" i="8"/>
  <c r="KC104" i="8"/>
  <c r="KC90" i="8"/>
  <c r="KC67" i="8"/>
  <c r="KC35" i="8"/>
  <c r="KD4" i="8"/>
  <c r="KC44" i="8"/>
  <c r="KC58" i="8"/>
  <c r="KC113" i="8"/>
  <c r="KC12" i="8"/>
  <c r="KC81" i="8"/>
  <c r="KC21" i="8"/>
  <c r="KF110" i="8"/>
  <c r="KF64" i="8"/>
  <c r="KF41" i="8"/>
  <c r="KF87" i="8"/>
  <c r="KG6" i="8"/>
  <c r="KF18" i="8"/>
  <c r="KE117" i="8" l="1"/>
  <c r="KE116" i="8"/>
  <c r="KC77" i="8"/>
  <c r="KC75" i="8"/>
  <c r="KC52" i="8"/>
  <c r="KC54" i="8"/>
  <c r="KC31" i="8"/>
  <c r="KD23" i="8"/>
  <c r="KD113" i="8"/>
  <c r="KD12" i="8"/>
  <c r="KE4" i="8"/>
  <c r="KD104" i="8"/>
  <c r="KD90" i="8"/>
  <c r="KD44" i="8"/>
  <c r="KD58" i="8"/>
  <c r="KD81" i="8"/>
  <c r="KD67" i="8"/>
  <c r="KD35" i="8"/>
  <c r="KD21" i="8"/>
  <c r="KG110" i="8"/>
  <c r="KG64" i="8"/>
  <c r="KG41" i="8"/>
  <c r="KG87" i="8"/>
  <c r="KH6" i="8"/>
  <c r="KG18" i="8"/>
  <c r="KF116" i="8" l="1"/>
  <c r="KF117" i="8"/>
  <c r="KD77" i="8"/>
  <c r="KD75" i="8"/>
  <c r="KD52" i="8"/>
  <c r="KD54" i="8"/>
  <c r="KD31" i="8"/>
  <c r="KE23" i="8"/>
  <c r="KE90" i="8"/>
  <c r="KE58" i="8"/>
  <c r="KE35" i="8"/>
  <c r="KE113" i="8"/>
  <c r="KE44" i="8"/>
  <c r="KE12" i="8"/>
  <c r="KE104" i="8"/>
  <c r="KE67" i="8"/>
  <c r="KE21" i="8"/>
  <c r="KE81" i="8"/>
  <c r="KF4" i="8"/>
  <c r="KH110" i="8"/>
  <c r="KH87" i="8"/>
  <c r="KH64" i="8"/>
  <c r="KH18" i="8"/>
  <c r="KH41" i="8"/>
  <c r="KI6" i="8"/>
  <c r="KG117" i="8" l="1"/>
  <c r="KG116" i="8"/>
  <c r="KE77" i="8"/>
  <c r="KE75" i="8"/>
  <c r="KE52" i="8"/>
  <c r="KE54" i="8"/>
  <c r="KE31" i="8"/>
  <c r="KF23" i="8"/>
  <c r="KF44" i="8"/>
  <c r="KF67" i="8"/>
  <c r="KF58" i="8"/>
  <c r="KF113" i="8"/>
  <c r="KF35" i="8"/>
  <c r="KG4" i="8"/>
  <c r="KF90" i="8"/>
  <c r="KF12" i="8"/>
  <c r="KF104" i="8"/>
  <c r="KF81" i="8"/>
  <c r="KF21" i="8"/>
  <c r="KI87" i="8"/>
  <c r="KI110" i="8"/>
  <c r="KI64" i="8"/>
  <c r="KJ6" i="8"/>
  <c r="KI18" i="8"/>
  <c r="KI41" i="8"/>
  <c r="KH117" i="8" l="1"/>
  <c r="KH116" i="8"/>
  <c r="KF75" i="8"/>
  <c r="KF77" i="8"/>
  <c r="KF54" i="8"/>
  <c r="KF52" i="8"/>
  <c r="KF31" i="8"/>
  <c r="KG23" i="8"/>
  <c r="KG44" i="8"/>
  <c r="KH4" i="8"/>
  <c r="KG21" i="8"/>
  <c r="KG90" i="8"/>
  <c r="KG35" i="8"/>
  <c r="KG12" i="8"/>
  <c r="KG104" i="8"/>
  <c r="KG67" i="8"/>
  <c r="KG113" i="8"/>
  <c r="KG81" i="8"/>
  <c r="KG58" i="8"/>
  <c r="KJ110" i="8"/>
  <c r="KJ87" i="8"/>
  <c r="KJ41" i="8"/>
  <c r="KJ18" i="8"/>
  <c r="KJ64" i="8"/>
  <c r="KK6" i="8"/>
  <c r="KI116" i="8" l="1"/>
  <c r="KI117" i="8"/>
  <c r="KG75" i="8"/>
  <c r="KG77" i="8"/>
  <c r="KG52" i="8"/>
  <c r="KG54" i="8"/>
  <c r="KH23" i="8"/>
  <c r="KH113" i="8"/>
  <c r="KH12" i="8"/>
  <c r="KH104" i="8"/>
  <c r="KH81" i="8"/>
  <c r="KH67" i="8"/>
  <c r="KI4" i="8"/>
  <c r="KH21" i="8"/>
  <c r="KH58" i="8"/>
  <c r="KH90" i="8"/>
  <c r="KH44" i="8"/>
  <c r="KH35" i="8"/>
  <c r="KG31" i="8"/>
  <c r="KK110" i="8"/>
  <c r="KK87" i="8"/>
  <c r="KK41" i="8"/>
  <c r="KK64" i="8"/>
  <c r="KL6" i="8"/>
  <c r="KK18" i="8"/>
  <c r="KJ117" i="8" l="1"/>
  <c r="KJ116" i="8"/>
  <c r="KH75" i="8"/>
  <c r="KH77" i="8"/>
  <c r="KH52" i="8"/>
  <c r="KH54" i="8"/>
  <c r="KI23" i="8"/>
  <c r="KI104" i="8"/>
  <c r="KI90" i="8"/>
  <c r="KI44" i="8"/>
  <c r="KJ4" i="8"/>
  <c r="KI21" i="8"/>
  <c r="KI58" i="8"/>
  <c r="KI81" i="8"/>
  <c r="KI35" i="8"/>
  <c r="KI113" i="8"/>
  <c r="KI67" i="8"/>
  <c r="KI12" i="8"/>
  <c r="KH31" i="8"/>
  <c r="KL110" i="8"/>
  <c r="KL87" i="8"/>
  <c r="KL64" i="8"/>
  <c r="KL18" i="8"/>
  <c r="KL41" i="8"/>
  <c r="KM6" i="8"/>
  <c r="KK117" i="8" l="1"/>
  <c r="KK116" i="8"/>
  <c r="KI75" i="8"/>
  <c r="KI77" i="8"/>
  <c r="KI54" i="8"/>
  <c r="KI52" i="8"/>
  <c r="KI31" i="8"/>
  <c r="KJ23" i="8"/>
  <c r="KJ113" i="8"/>
  <c r="KJ90" i="8"/>
  <c r="KJ58" i="8"/>
  <c r="KK4" i="8"/>
  <c r="KJ104" i="8"/>
  <c r="KJ81" i="8"/>
  <c r="KJ21" i="8"/>
  <c r="KJ44" i="8"/>
  <c r="KJ12" i="8"/>
  <c r="KJ67" i="8"/>
  <c r="KJ35" i="8"/>
  <c r="KM110" i="8"/>
  <c r="KM87" i="8"/>
  <c r="KM64" i="8"/>
  <c r="KM41" i="8"/>
  <c r="KN6" i="8"/>
  <c r="KM18" i="8"/>
  <c r="KL117" i="8" l="1"/>
  <c r="KL116" i="8"/>
  <c r="KJ77" i="8"/>
  <c r="KJ75" i="8"/>
  <c r="KJ52" i="8"/>
  <c r="KJ54" i="8"/>
  <c r="KJ31" i="8"/>
  <c r="KK23" i="8"/>
  <c r="KK113" i="8"/>
  <c r="KK90" i="8"/>
  <c r="KK58" i="8"/>
  <c r="KL4" i="8"/>
  <c r="KK12" i="8"/>
  <c r="KK104" i="8"/>
  <c r="KK81" i="8"/>
  <c r="KK67" i="8"/>
  <c r="KK21" i="8"/>
  <c r="KK35" i="8"/>
  <c r="KK44" i="8"/>
  <c r="KN110" i="8"/>
  <c r="KN87" i="8"/>
  <c r="KN64" i="8"/>
  <c r="KN41" i="8"/>
  <c r="KO6" i="8"/>
  <c r="KN18" i="8"/>
  <c r="KM117" i="8" l="1"/>
  <c r="KM116" i="8"/>
  <c r="KK77" i="8"/>
  <c r="KK75" i="8"/>
  <c r="KK54" i="8"/>
  <c r="KK52" i="8"/>
  <c r="KK31" i="8"/>
  <c r="KL23" i="8"/>
  <c r="KL104" i="8"/>
  <c r="KL81" i="8"/>
  <c r="KL44" i="8"/>
  <c r="KL90" i="8"/>
  <c r="KL35" i="8"/>
  <c r="KM4" i="8"/>
  <c r="KL67" i="8"/>
  <c r="KL58" i="8"/>
  <c r="KL21" i="8"/>
  <c r="KL113" i="8"/>
  <c r="KL12" i="8"/>
  <c r="KO110" i="8"/>
  <c r="KO87" i="8"/>
  <c r="KO64" i="8"/>
  <c r="KO41" i="8"/>
  <c r="KP6" i="8"/>
  <c r="KO18" i="8"/>
  <c r="KN117" i="8" l="1"/>
  <c r="KN116" i="8"/>
  <c r="KL77" i="8"/>
  <c r="KL75" i="8"/>
  <c r="KL52" i="8"/>
  <c r="KL54" i="8"/>
  <c r="KM23" i="8"/>
  <c r="KM90" i="8"/>
  <c r="KM67" i="8"/>
  <c r="KN4" i="8"/>
  <c r="KM113" i="8"/>
  <c r="KM58" i="8"/>
  <c r="KM21" i="8"/>
  <c r="KM35" i="8"/>
  <c r="KM104" i="8"/>
  <c r="KM44" i="8"/>
  <c r="KM12" i="8"/>
  <c r="KM81" i="8"/>
  <c r="KL31" i="8"/>
  <c r="KP110" i="8"/>
  <c r="KP87" i="8"/>
  <c r="KP64" i="8"/>
  <c r="KP18" i="8"/>
  <c r="KQ6" i="8"/>
  <c r="KP41" i="8"/>
  <c r="KO117" i="8" l="1"/>
  <c r="KO116" i="8"/>
  <c r="KM75" i="8"/>
  <c r="KM77" i="8"/>
  <c r="KM52" i="8"/>
  <c r="KM54" i="8"/>
  <c r="KN23" i="8"/>
  <c r="KN81" i="8"/>
  <c r="KN67" i="8"/>
  <c r="KN113" i="8"/>
  <c r="KN44" i="8"/>
  <c r="KO4" i="8"/>
  <c r="KN12" i="8"/>
  <c r="KN104" i="8"/>
  <c r="KN90" i="8"/>
  <c r="KN35" i="8"/>
  <c r="KN21" i="8"/>
  <c r="KN58" i="8"/>
  <c r="KM31" i="8"/>
  <c r="KQ87" i="8"/>
  <c r="KQ64" i="8"/>
  <c r="KQ110" i="8"/>
  <c r="KR6" i="8"/>
  <c r="KQ18" i="8"/>
  <c r="KQ41" i="8"/>
  <c r="KP117" i="8" l="1"/>
  <c r="KP116" i="8"/>
  <c r="KN75" i="8"/>
  <c r="KN77" i="8"/>
  <c r="KN54" i="8"/>
  <c r="KN52" i="8"/>
  <c r="KN31" i="8"/>
  <c r="KO23" i="8"/>
  <c r="KO104" i="8"/>
  <c r="KO81" i="8"/>
  <c r="KO113" i="8"/>
  <c r="KO12" i="8"/>
  <c r="KO44" i="8"/>
  <c r="KP4" i="8"/>
  <c r="KO90" i="8"/>
  <c r="KO35" i="8"/>
  <c r="KO67" i="8"/>
  <c r="KO58" i="8"/>
  <c r="KO21" i="8"/>
  <c r="KR110" i="8"/>
  <c r="KR87" i="8"/>
  <c r="KR41" i="8"/>
  <c r="KR18" i="8"/>
  <c r="KS6" i="8"/>
  <c r="KR64" i="8"/>
  <c r="KQ117" i="8" l="1"/>
  <c r="KQ116" i="8"/>
  <c r="KO75" i="8"/>
  <c r="KO77" i="8"/>
  <c r="KO52" i="8"/>
  <c r="KO54" i="8"/>
  <c r="KO31" i="8"/>
  <c r="KP23" i="8"/>
  <c r="KP113" i="8"/>
  <c r="KP12" i="8"/>
  <c r="KP35" i="8"/>
  <c r="KP104" i="8"/>
  <c r="KP58" i="8"/>
  <c r="KP44" i="8"/>
  <c r="KP90" i="8"/>
  <c r="KP81" i="8"/>
  <c r="KP67" i="8"/>
  <c r="KQ4" i="8"/>
  <c r="KP21" i="8"/>
  <c r="KS110" i="8"/>
  <c r="KS87" i="8"/>
  <c r="KS41" i="8"/>
  <c r="KT6" i="8"/>
  <c r="KS64" i="8"/>
  <c r="KS18" i="8"/>
  <c r="KR117" i="8" l="1"/>
  <c r="KR116" i="8"/>
  <c r="KP75" i="8"/>
  <c r="KP77" i="8"/>
  <c r="KP52" i="8"/>
  <c r="KP54" i="8"/>
  <c r="KP31" i="8"/>
  <c r="KQ23" i="8"/>
  <c r="KQ113" i="8"/>
  <c r="KQ90" i="8"/>
  <c r="KQ35" i="8"/>
  <c r="KR4" i="8"/>
  <c r="KQ44" i="8"/>
  <c r="KQ21" i="8"/>
  <c r="KQ58" i="8"/>
  <c r="KQ81" i="8"/>
  <c r="KQ67" i="8"/>
  <c r="KQ12" i="8"/>
  <c r="KQ104" i="8"/>
  <c r="KT110" i="8"/>
  <c r="KT87" i="8"/>
  <c r="KT64" i="8"/>
  <c r="KT18" i="8"/>
  <c r="KU6" i="8"/>
  <c r="KT41" i="8"/>
  <c r="KS116" i="8" l="1"/>
  <c r="KS117" i="8"/>
  <c r="KQ77" i="8"/>
  <c r="KQ75" i="8"/>
  <c r="KQ54" i="8"/>
  <c r="KQ52" i="8"/>
  <c r="KQ31" i="8"/>
  <c r="KR23" i="8"/>
  <c r="KR90" i="8"/>
  <c r="KR58" i="8"/>
  <c r="KR81" i="8"/>
  <c r="KR104" i="8"/>
  <c r="KR67" i="8"/>
  <c r="KR21" i="8"/>
  <c r="KR35" i="8"/>
  <c r="KR44" i="8"/>
  <c r="KR12" i="8"/>
  <c r="KS4" i="8"/>
  <c r="KR113" i="8"/>
  <c r="KU110" i="8"/>
  <c r="KU87" i="8"/>
  <c r="KU64" i="8"/>
  <c r="KU41" i="8"/>
  <c r="KV6" i="8"/>
  <c r="KU18" i="8"/>
  <c r="KT117" i="8" l="1"/>
  <c r="KT116" i="8"/>
  <c r="KR75" i="8"/>
  <c r="KR77" i="8"/>
  <c r="KR54" i="8"/>
  <c r="KR52" i="8"/>
  <c r="KS23" i="8"/>
  <c r="KS104" i="8"/>
  <c r="KS90" i="8"/>
  <c r="KS58" i="8"/>
  <c r="KS81" i="8"/>
  <c r="KS21" i="8"/>
  <c r="KS31" i="8" s="1"/>
  <c r="KS67" i="8"/>
  <c r="KT4" i="8"/>
  <c r="KS113" i="8"/>
  <c r="KS44" i="8"/>
  <c r="KS12" i="8"/>
  <c r="KS35" i="8"/>
  <c r="KR31" i="8"/>
  <c r="KV110" i="8"/>
  <c r="KV64" i="8"/>
  <c r="KV41" i="8"/>
  <c r="KW6" i="8"/>
  <c r="KV18" i="8"/>
  <c r="KV87" i="8"/>
  <c r="KU117" i="8" l="1"/>
  <c r="KU116" i="8"/>
  <c r="KS77" i="8"/>
  <c r="KS75" i="8"/>
  <c r="KS52" i="8"/>
  <c r="KS54" i="8"/>
  <c r="KT23" i="8"/>
  <c r="KT58" i="8"/>
  <c r="KT21" i="8"/>
  <c r="KT113" i="8"/>
  <c r="KT12" i="8"/>
  <c r="KT44" i="8"/>
  <c r="KU4" i="8"/>
  <c r="KT81" i="8"/>
  <c r="KT104" i="8"/>
  <c r="KT90" i="8"/>
  <c r="KT35" i="8"/>
  <c r="KT67" i="8"/>
  <c r="KW110" i="8"/>
  <c r="KW64" i="8"/>
  <c r="KW41" i="8"/>
  <c r="KX6" i="8"/>
  <c r="KW18" i="8"/>
  <c r="KW87" i="8"/>
  <c r="KV117" i="8" l="1"/>
  <c r="KV116" i="8"/>
  <c r="KT77" i="8"/>
  <c r="KT75" i="8"/>
  <c r="KT52" i="8"/>
  <c r="KT54" i="8"/>
  <c r="KT31" i="8"/>
  <c r="KU23" i="8"/>
  <c r="KU113" i="8"/>
  <c r="KU90" i="8"/>
  <c r="KU58" i="8"/>
  <c r="KU35" i="8"/>
  <c r="KU104" i="8"/>
  <c r="KU44" i="8"/>
  <c r="KU12" i="8"/>
  <c r="KU81" i="8"/>
  <c r="KV4" i="8"/>
  <c r="KU67" i="8"/>
  <c r="KU21" i="8"/>
  <c r="KX110" i="8"/>
  <c r="KX87" i="8"/>
  <c r="KX64" i="8"/>
  <c r="KX18" i="8"/>
  <c r="KX41" i="8"/>
  <c r="KY6" i="8"/>
  <c r="KW116" i="8" l="1"/>
  <c r="KW117" i="8"/>
  <c r="KU77" i="8"/>
  <c r="KU75" i="8"/>
  <c r="KU52" i="8"/>
  <c r="KU54" i="8"/>
  <c r="KU31" i="8"/>
  <c r="KV23" i="8"/>
  <c r="KV113" i="8"/>
  <c r="KV44" i="8"/>
  <c r="KV58" i="8"/>
  <c r="KV12" i="8"/>
  <c r="KV81" i="8"/>
  <c r="KV21" i="8"/>
  <c r="KV104" i="8"/>
  <c r="KV35" i="8"/>
  <c r="KV90" i="8"/>
  <c r="KV67" i="8"/>
  <c r="KW4" i="8"/>
  <c r="KY110" i="8"/>
  <c r="KY87" i="8"/>
  <c r="KY64" i="8"/>
  <c r="KY41" i="8"/>
  <c r="KZ6" i="8"/>
  <c r="KY18" i="8"/>
  <c r="KX117" i="8" l="1"/>
  <c r="KX116" i="8"/>
  <c r="KV77" i="8"/>
  <c r="KV75" i="8"/>
  <c r="KV52" i="8"/>
  <c r="KV54" i="8"/>
  <c r="KV31" i="8"/>
  <c r="KW23" i="8"/>
  <c r="KW104" i="8"/>
  <c r="KW44" i="8"/>
  <c r="KW67" i="8"/>
  <c r="KW12" i="8"/>
  <c r="KW113" i="8"/>
  <c r="KW90" i="8"/>
  <c r="KW21" i="8"/>
  <c r="KW35" i="8"/>
  <c r="KX4" i="8"/>
  <c r="KW81" i="8"/>
  <c r="KW58" i="8"/>
  <c r="KZ110" i="8"/>
  <c r="KZ87" i="8"/>
  <c r="KZ41" i="8"/>
  <c r="KZ18" i="8"/>
  <c r="KZ64" i="8"/>
  <c r="LA6" i="8"/>
  <c r="KY116" i="8" l="1"/>
  <c r="KY117" i="8"/>
  <c r="KW75" i="8"/>
  <c r="KW77" i="8"/>
  <c r="KW54" i="8"/>
  <c r="KW52" i="8"/>
  <c r="KW31" i="8"/>
  <c r="KX23" i="8"/>
  <c r="KX58" i="8"/>
  <c r="KX21" i="8"/>
  <c r="KX113" i="8"/>
  <c r="KX12" i="8"/>
  <c r="KY4" i="8"/>
  <c r="KX90" i="8"/>
  <c r="KX35" i="8"/>
  <c r="KX104" i="8"/>
  <c r="KX81" i="8"/>
  <c r="KX44" i="8"/>
  <c r="KX67" i="8"/>
  <c r="LA110" i="8"/>
  <c r="LA87" i="8"/>
  <c r="LA41" i="8"/>
  <c r="LA64" i="8"/>
  <c r="LB6" i="8"/>
  <c r="LA18" i="8"/>
  <c r="KZ116" i="8" l="1"/>
  <c r="KZ117" i="8"/>
  <c r="KX75" i="8"/>
  <c r="KX77" i="8"/>
  <c r="KX52" i="8"/>
  <c r="KX54" i="8"/>
  <c r="KX31" i="8"/>
  <c r="KY23" i="8"/>
  <c r="KY104" i="8"/>
  <c r="KY90" i="8"/>
  <c r="KY58" i="8"/>
  <c r="KY44" i="8"/>
  <c r="KZ4" i="8"/>
  <c r="KY21" i="8"/>
  <c r="KY67" i="8"/>
  <c r="KY35" i="8"/>
  <c r="KY113" i="8"/>
  <c r="KY12" i="8"/>
  <c r="KY81" i="8"/>
  <c r="LB110" i="8"/>
  <c r="LB87" i="8"/>
  <c r="LB64" i="8"/>
  <c r="LB18" i="8"/>
  <c r="LC6" i="8"/>
  <c r="LB41" i="8"/>
  <c r="LA117" i="8" l="1"/>
  <c r="LA116" i="8"/>
  <c r="KY77" i="8"/>
  <c r="KY75" i="8"/>
  <c r="KY52" i="8"/>
  <c r="KY54" i="8"/>
  <c r="KY31" i="8"/>
  <c r="KZ23" i="8"/>
  <c r="KZ67" i="8"/>
  <c r="KZ35" i="8"/>
  <c r="KZ90" i="8"/>
  <c r="KZ58" i="8"/>
  <c r="KZ81" i="8"/>
  <c r="KZ113" i="8"/>
  <c r="KZ44" i="8"/>
  <c r="KZ104" i="8"/>
  <c r="KZ12" i="8"/>
  <c r="LA4" i="8"/>
  <c r="KZ21" i="8"/>
  <c r="LC110" i="8"/>
  <c r="LC87" i="8"/>
  <c r="LC64" i="8"/>
  <c r="LC41" i="8"/>
  <c r="LC18" i="8"/>
  <c r="LD6" i="8"/>
  <c r="LB117" i="8" l="1"/>
  <c r="LB116" i="8"/>
  <c r="KZ77" i="8"/>
  <c r="KZ75" i="8"/>
  <c r="KZ54" i="8"/>
  <c r="KZ52" i="8"/>
  <c r="KZ31" i="8"/>
  <c r="LA23" i="8"/>
  <c r="LA113" i="8"/>
  <c r="LA90" i="8"/>
  <c r="LA58" i="8"/>
  <c r="LA21" i="8"/>
  <c r="LA35" i="8"/>
  <c r="LA104" i="8"/>
  <c r="LA12" i="8"/>
  <c r="LB4" i="8"/>
  <c r="LA44" i="8"/>
  <c r="LA81" i="8"/>
  <c r="LA67" i="8"/>
  <c r="LD110" i="8"/>
  <c r="LD87" i="8"/>
  <c r="LD64" i="8"/>
  <c r="LD41" i="8"/>
  <c r="LE6" i="8"/>
  <c r="LD18" i="8"/>
  <c r="LC117" i="8" l="1"/>
  <c r="LC116" i="8"/>
  <c r="LA77" i="8"/>
  <c r="LA75" i="8"/>
  <c r="LA52" i="8"/>
  <c r="LA54" i="8"/>
  <c r="LB23" i="8"/>
  <c r="LB12" i="8"/>
  <c r="LB113" i="8"/>
  <c r="LB90" i="8"/>
  <c r="LB21" i="8"/>
  <c r="LC4" i="8"/>
  <c r="LB35" i="8"/>
  <c r="LB104" i="8"/>
  <c r="LB81" i="8"/>
  <c r="LB67" i="8"/>
  <c r="LB44" i="8"/>
  <c r="LB58" i="8"/>
  <c r="LA31" i="8"/>
  <c r="LE110" i="8"/>
  <c r="LE87" i="8"/>
  <c r="LE64" i="8"/>
  <c r="LE41" i="8"/>
  <c r="LF6" i="8"/>
  <c r="LE18" i="8"/>
  <c r="LD117" i="8" l="1"/>
  <c r="LD116" i="8"/>
  <c r="LB77" i="8"/>
  <c r="LB75" i="8"/>
  <c r="LB52" i="8"/>
  <c r="LB54" i="8"/>
  <c r="LC23" i="8"/>
  <c r="LC104" i="8"/>
  <c r="LC90" i="8"/>
  <c r="LC35" i="8"/>
  <c r="LD4" i="8"/>
  <c r="LC12" i="8"/>
  <c r="LC81" i="8"/>
  <c r="LC67" i="8"/>
  <c r="LC113" i="8"/>
  <c r="LC44" i="8"/>
  <c r="LC58" i="8"/>
  <c r="LC21" i="8"/>
  <c r="LB31" i="8"/>
  <c r="LF110" i="8"/>
  <c r="LF87" i="8"/>
  <c r="LF64" i="8"/>
  <c r="LF18" i="8"/>
  <c r="LF41" i="8"/>
  <c r="LG6" i="8"/>
  <c r="LE116" i="8" l="1"/>
  <c r="LE117" i="8"/>
  <c r="LC77" i="8"/>
  <c r="LC75" i="8"/>
  <c r="LC52" i="8"/>
  <c r="LC54" i="8"/>
  <c r="LC31" i="8"/>
  <c r="LD23" i="8"/>
  <c r="LD104" i="8"/>
  <c r="LD35" i="8"/>
  <c r="LD58" i="8"/>
  <c r="LD12" i="8"/>
  <c r="LD67" i="8"/>
  <c r="LD81" i="8"/>
  <c r="LD113" i="8"/>
  <c r="LD21" i="8"/>
  <c r="LD31" i="8" s="1"/>
  <c r="LE4" i="8"/>
  <c r="LD44" i="8"/>
  <c r="LD90" i="8"/>
  <c r="LG87" i="8"/>
  <c r="LG64" i="8"/>
  <c r="LG110" i="8"/>
  <c r="LH6" i="8"/>
  <c r="LG41" i="8"/>
  <c r="LG18" i="8"/>
  <c r="LF116" i="8" l="1"/>
  <c r="LF117" i="8"/>
  <c r="LD75" i="8"/>
  <c r="LD77" i="8"/>
  <c r="LD54" i="8"/>
  <c r="LD52" i="8"/>
  <c r="LE23" i="8"/>
  <c r="LE113" i="8"/>
  <c r="LE21" i="8"/>
  <c r="LE44" i="8"/>
  <c r="LE12" i="8"/>
  <c r="LE58" i="8"/>
  <c r="LE81" i="8"/>
  <c r="LE35" i="8"/>
  <c r="LE67" i="8"/>
  <c r="LE90" i="8"/>
  <c r="LE104" i="8"/>
  <c r="LF4" i="8"/>
  <c r="LH110" i="8"/>
  <c r="LH87" i="8"/>
  <c r="LH41" i="8"/>
  <c r="LH64" i="8"/>
  <c r="LI6" i="8"/>
  <c r="LH18" i="8"/>
  <c r="LG117" i="8" l="1"/>
  <c r="LG116" i="8"/>
  <c r="LE75" i="8"/>
  <c r="LE77" i="8"/>
  <c r="LE54" i="8"/>
  <c r="LE52" i="8"/>
  <c r="LE31" i="8"/>
  <c r="LF23" i="8"/>
  <c r="LF104" i="8"/>
  <c r="LF90" i="8"/>
  <c r="LF81" i="8"/>
  <c r="LF67" i="8"/>
  <c r="LF35" i="8"/>
  <c r="LG4" i="8"/>
  <c r="LF58" i="8"/>
  <c r="LF21" i="8"/>
  <c r="LF44" i="8"/>
  <c r="LF113" i="8"/>
  <c r="LF12" i="8"/>
  <c r="LI110" i="8"/>
  <c r="LI87" i="8"/>
  <c r="LI41" i="8"/>
  <c r="LJ6" i="8"/>
  <c r="LI64" i="8"/>
  <c r="LI18" i="8"/>
  <c r="LH117" i="8" l="1"/>
  <c r="LH116" i="8"/>
  <c r="LF75" i="8"/>
  <c r="LF77" i="8"/>
  <c r="LF54" i="8"/>
  <c r="LF52" i="8"/>
  <c r="LF31" i="8"/>
  <c r="LG23" i="8"/>
  <c r="LG90" i="8"/>
  <c r="LG35" i="8"/>
  <c r="LG21" i="8"/>
  <c r="LG81" i="8"/>
  <c r="LG58" i="8"/>
  <c r="LG104" i="8"/>
  <c r="LG67" i="8"/>
  <c r="LG12" i="8"/>
  <c r="LG113" i="8"/>
  <c r="LG44" i="8"/>
  <c r="LH4" i="8"/>
  <c r="LJ110" i="8"/>
  <c r="LJ87" i="8"/>
  <c r="LJ64" i="8"/>
  <c r="LJ18" i="8"/>
  <c r="LK6" i="8"/>
  <c r="LJ41" i="8"/>
  <c r="LI116" i="8" l="1"/>
  <c r="LI117" i="8"/>
  <c r="LG77" i="8"/>
  <c r="LG75" i="8"/>
  <c r="LG52" i="8"/>
  <c r="LG54" i="8"/>
  <c r="LG31" i="8"/>
  <c r="LH23" i="8"/>
  <c r="LH104" i="8"/>
  <c r="LH58" i="8"/>
  <c r="LI4" i="8"/>
  <c r="LH81" i="8"/>
  <c r="LH12" i="8"/>
  <c r="LH21" i="8"/>
  <c r="LH113" i="8"/>
  <c r="LH35" i="8"/>
  <c r="LH90" i="8"/>
  <c r="LH44" i="8"/>
  <c r="LH67" i="8"/>
  <c r="LK110" i="8"/>
  <c r="LK87" i="8"/>
  <c r="LK64" i="8"/>
  <c r="LK41" i="8"/>
  <c r="LK18" i="8"/>
  <c r="LL6" i="8"/>
  <c r="LJ117" i="8" l="1"/>
  <c r="LJ116" i="8"/>
  <c r="LH75" i="8"/>
  <c r="LH77" i="8"/>
  <c r="LH52" i="8"/>
  <c r="LH54" i="8"/>
  <c r="LH31" i="8"/>
  <c r="LI23" i="8"/>
  <c r="LI44" i="8"/>
  <c r="LI12" i="8"/>
  <c r="LI104" i="8"/>
  <c r="LI90" i="8"/>
  <c r="LI67" i="8"/>
  <c r="LI35" i="8"/>
  <c r="LJ4" i="8"/>
  <c r="LI113" i="8"/>
  <c r="LI58" i="8"/>
  <c r="LI81" i="8"/>
  <c r="LI21" i="8"/>
  <c r="LL110" i="8"/>
  <c r="LL64" i="8"/>
  <c r="LL41" i="8"/>
  <c r="LL18" i="8"/>
  <c r="LL87" i="8"/>
  <c r="LM6" i="8"/>
  <c r="LK116" i="8" l="1"/>
  <c r="LK117" i="8"/>
  <c r="LI77" i="8"/>
  <c r="LI75" i="8"/>
  <c r="LI54" i="8"/>
  <c r="LI52" i="8"/>
  <c r="LI31" i="8"/>
  <c r="LJ23" i="8"/>
  <c r="LJ113" i="8"/>
  <c r="LJ12" i="8"/>
  <c r="LK4" i="8"/>
  <c r="LJ35" i="8"/>
  <c r="LJ58" i="8"/>
  <c r="LJ104" i="8"/>
  <c r="LJ90" i="8"/>
  <c r="LJ44" i="8"/>
  <c r="LJ81" i="8"/>
  <c r="LJ67" i="8"/>
  <c r="LJ21" i="8"/>
  <c r="LM110" i="8"/>
  <c r="LM64" i="8"/>
  <c r="LM41" i="8"/>
  <c r="LM87" i="8"/>
  <c r="LN6" i="8"/>
  <c r="LM18" i="8"/>
  <c r="LL117" i="8" l="1"/>
  <c r="LL116" i="8"/>
  <c r="LJ77" i="8"/>
  <c r="LJ75" i="8"/>
  <c r="LJ52" i="8"/>
  <c r="LJ54" i="8"/>
  <c r="LK23" i="8"/>
  <c r="LK81" i="8"/>
  <c r="LK44" i="8"/>
  <c r="LK12" i="8"/>
  <c r="LK113" i="8"/>
  <c r="LK21" i="8"/>
  <c r="LL4" i="8"/>
  <c r="LK67" i="8"/>
  <c r="LK104" i="8"/>
  <c r="LK58" i="8"/>
  <c r="LK35" i="8"/>
  <c r="LK90" i="8"/>
  <c r="LJ31" i="8"/>
  <c r="LN110" i="8"/>
  <c r="LN87" i="8"/>
  <c r="LN64" i="8"/>
  <c r="LN18" i="8"/>
  <c r="LN41" i="8"/>
  <c r="LO6" i="8"/>
  <c r="LM117" i="8" l="1"/>
  <c r="LM116" i="8"/>
  <c r="LK75" i="8"/>
  <c r="LK77" i="8"/>
  <c r="LK52" i="8"/>
  <c r="LK54" i="8"/>
  <c r="LL23" i="8"/>
  <c r="LL113" i="8"/>
  <c r="LL35" i="8"/>
  <c r="LL58" i="8"/>
  <c r="LL81" i="8"/>
  <c r="LL67" i="8"/>
  <c r="LL90" i="8"/>
  <c r="LL12" i="8"/>
  <c r="LL104" i="8"/>
  <c r="LL21" i="8"/>
  <c r="LM4" i="8"/>
  <c r="LL44" i="8"/>
  <c r="LK31" i="8"/>
  <c r="LO110" i="8"/>
  <c r="LO87" i="8"/>
  <c r="LO64" i="8"/>
  <c r="LO41" i="8"/>
  <c r="LP6" i="8"/>
  <c r="LO18" i="8"/>
  <c r="LN117" i="8" l="1"/>
  <c r="LN116" i="8"/>
  <c r="LL75" i="8"/>
  <c r="LL77" i="8"/>
  <c r="LL52" i="8"/>
  <c r="LL54" i="8"/>
  <c r="LL31" i="8"/>
  <c r="LM23" i="8"/>
  <c r="LM90" i="8"/>
  <c r="LM44" i="8"/>
  <c r="LN4" i="8"/>
  <c r="LM12" i="8"/>
  <c r="LM35" i="8"/>
  <c r="LM58" i="8"/>
  <c r="LM67" i="8"/>
  <c r="LM21" i="8"/>
  <c r="LM113" i="8"/>
  <c r="LM104" i="8"/>
  <c r="LM81" i="8"/>
  <c r="LP110" i="8"/>
  <c r="LP87" i="8"/>
  <c r="LP41" i="8"/>
  <c r="LP64" i="8"/>
  <c r="LQ6" i="8"/>
  <c r="LP18" i="8"/>
  <c r="LO116" i="8" l="1"/>
  <c r="LO117" i="8"/>
  <c r="LM75" i="8"/>
  <c r="LM77" i="8"/>
  <c r="LM54" i="8"/>
  <c r="LM52" i="8"/>
  <c r="LN23" i="8"/>
  <c r="LN113" i="8"/>
  <c r="LN12" i="8"/>
  <c r="LN58" i="8"/>
  <c r="LN104" i="8"/>
  <c r="LN90" i="8"/>
  <c r="LO4" i="8"/>
  <c r="LN21" i="8"/>
  <c r="LN81" i="8"/>
  <c r="LN67" i="8"/>
  <c r="LN44" i="8"/>
  <c r="LN35" i="8"/>
  <c r="LM31" i="8"/>
  <c r="LQ110" i="8"/>
  <c r="LQ87" i="8"/>
  <c r="LQ41" i="8"/>
  <c r="LQ64" i="8"/>
  <c r="LR6" i="8"/>
  <c r="LQ18" i="8"/>
  <c r="LP117" i="8" l="1"/>
  <c r="LP116" i="8"/>
  <c r="LN75" i="8"/>
  <c r="LN77" i="8"/>
  <c r="LN52" i="8"/>
  <c r="LN54" i="8"/>
  <c r="LO23" i="8"/>
  <c r="LO113" i="8"/>
  <c r="LO35" i="8"/>
  <c r="LO21" i="8"/>
  <c r="LO81" i="8"/>
  <c r="LP4" i="8"/>
  <c r="LO90" i="8"/>
  <c r="LO67" i="8"/>
  <c r="LO58" i="8"/>
  <c r="LO12" i="8"/>
  <c r="LO104" i="8"/>
  <c r="LO44" i="8"/>
  <c r="LN31" i="8"/>
  <c r="LR110" i="8"/>
  <c r="LR87" i="8"/>
  <c r="LR64" i="8"/>
  <c r="LR18" i="8"/>
  <c r="LS6" i="8"/>
  <c r="LR41" i="8"/>
  <c r="LQ116" i="8" l="1"/>
  <c r="LQ117" i="8"/>
  <c r="LO75" i="8"/>
  <c r="LO77" i="8"/>
  <c r="LO52" i="8"/>
  <c r="LO54" i="8"/>
  <c r="LO31" i="8"/>
  <c r="LP23" i="8"/>
  <c r="LP67" i="8"/>
  <c r="LP35" i="8"/>
  <c r="LQ4" i="8"/>
  <c r="LP58" i="8"/>
  <c r="LP81" i="8"/>
  <c r="LP113" i="8"/>
  <c r="LP21" i="8"/>
  <c r="LP44" i="8"/>
  <c r="LP104" i="8"/>
  <c r="LP90" i="8"/>
  <c r="LP12" i="8"/>
  <c r="LS87" i="8"/>
  <c r="LS64" i="8"/>
  <c r="LS110" i="8"/>
  <c r="LS41" i="8"/>
  <c r="LT6" i="8"/>
  <c r="LS18" i="8"/>
  <c r="LR117" i="8" l="1"/>
  <c r="LR116" i="8"/>
  <c r="LP75" i="8"/>
  <c r="LP77" i="8"/>
  <c r="LP52" i="8"/>
  <c r="LP54" i="8"/>
  <c r="LP31" i="8"/>
  <c r="LQ23" i="8"/>
  <c r="LQ104" i="8"/>
  <c r="LQ90" i="8"/>
  <c r="LQ81" i="8"/>
  <c r="LQ44" i="8"/>
  <c r="LQ67" i="8"/>
  <c r="LQ35" i="8"/>
  <c r="LQ21" i="8"/>
  <c r="LQ113" i="8"/>
  <c r="LQ58" i="8"/>
  <c r="LR4" i="8"/>
  <c r="LQ12" i="8"/>
  <c r="LT110" i="8"/>
  <c r="LT87" i="8"/>
  <c r="LT64" i="8"/>
  <c r="LT41" i="8"/>
  <c r="LT18" i="8"/>
  <c r="LU6" i="8"/>
  <c r="LS117" i="8" l="1"/>
  <c r="LS116" i="8"/>
  <c r="LQ77" i="8"/>
  <c r="LQ75" i="8"/>
  <c r="LQ54" i="8"/>
  <c r="LQ52" i="8"/>
  <c r="LR23" i="8"/>
  <c r="LR58" i="8"/>
  <c r="LR21" i="8"/>
  <c r="LR35" i="8"/>
  <c r="LR12" i="8"/>
  <c r="LS4" i="8"/>
  <c r="LR113" i="8"/>
  <c r="LR67" i="8"/>
  <c r="LR104" i="8"/>
  <c r="LR90" i="8"/>
  <c r="LR44" i="8"/>
  <c r="LR81" i="8"/>
  <c r="LQ31" i="8"/>
  <c r="LU110" i="8"/>
  <c r="LU87" i="8"/>
  <c r="LU64" i="8"/>
  <c r="LU41" i="8"/>
  <c r="LV6" i="8"/>
  <c r="LU18" i="8"/>
  <c r="LT117" i="8" l="1"/>
  <c r="LT116" i="8"/>
  <c r="LR77" i="8"/>
  <c r="LR75" i="8"/>
  <c r="LR52" i="8"/>
  <c r="LR54" i="8"/>
  <c r="LR31" i="8"/>
  <c r="LS23" i="8"/>
  <c r="LS44" i="8"/>
  <c r="LS113" i="8"/>
  <c r="LS81" i="8"/>
  <c r="LS35" i="8"/>
  <c r="LS12" i="8"/>
  <c r="LT4" i="8"/>
  <c r="LS67" i="8"/>
  <c r="LS58" i="8"/>
  <c r="LS104" i="8"/>
  <c r="LS21" i="8"/>
  <c r="LS90" i="8"/>
  <c r="LV110" i="8"/>
  <c r="LV87" i="8"/>
  <c r="LV64" i="8"/>
  <c r="LV18" i="8"/>
  <c r="LV41" i="8"/>
  <c r="LW6" i="8"/>
  <c r="LU116" i="8" l="1"/>
  <c r="LU117" i="8"/>
  <c r="LS77" i="8"/>
  <c r="LS75" i="8"/>
  <c r="LS52" i="8"/>
  <c r="LS54" i="8"/>
  <c r="LS31" i="8"/>
  <c r="LT23" i="8"/>
  <c r="LT81" i="8"/>
  <c r="LT21" i="8"/>
  <c r="LT44" i="8"/>
  <c r="LU4" i="8"/>
  <c r="LT58" i="8"/>
  <c r="LT67" i="8"/>
  <c r="LT90" i="8"/>
  <c r="LT35" i="8"/>
  <c r="LT113" i="8"/>
  <c r="LT104" i="8"/>
  <c r="LT12" i="8"/>
  <c r="LW110" i="8"/>
  <c r="LW87" i="8"/>
  <c r="LW64" i="8"/>
  <c r="LW41" i="8"/>
  <c r="LX6" i="8"/>
  <c r="LW18" i="8"/>
  <c r="LV116" i="8" l="1"/>
  <c r="LV117" i="8"/>
  <c r="LT77" i="8"/>
  <c r="LT75" i="8"/>
  <c r="LT54" i="8"/>
  <c r="LT52" i="8"/>
  <c r="LT31" i="8"/>
  <c r="LU23" i="8"/>
  <c r="LU113" i="8"/>
  <c r="LU81" i="8"/>
  <c r="LV4" i="8"/>
  <c r="LU67" i="8"/>
  <c r="LU104" i="8"/>
  <c r="LU12" i="8"/>
  <c r="LU90" i="8"/>
  <c r="LU44" i="8"/>
  <c r="LU58" i="8"/>
  <c r="LU21" i="8"/>
  <c r="LU35" i="8"/>
  <c r="LX110" i="8"/>
  <c r="LX87" i="8"/>
  <c r="LX41" i="8"/>
  <c r="LY6" i="8"/>
  <c r="LX18" i="8"/>
  <c r="LX64" i="8"/>
  <c r="LW117" i="8" l="1"/>
  <c r="LW116" i="8"/>
  <c r="LU75" i="8"/>
  <c r="LU77" i="8"/>
  <c r="LU52" i="8"/>
  <c r="LU54" i="8"/>
  <c r="LU31" i="8"/>
  <c r="LV23" i="8"/>
  <c r="LV81" i="8"/>
  <c r="LV67" i="8"/>
  <c r="LW4" i="8"/>
  <c r="LV58" i="8"/>
  <c r="LV21" i="8"/>
  <c r="LV44" i="8"/>
  <c r="LV90" i="8"/>
  <c r="LV113" i="8"/>
  <c r="LV12" i="8"/>
  <c r="LV35" i="8"/>
  <c r="LV104" i="8"/>
  <c r="LY110" i="8"/>
  <c r="LY87" i="8"/>
  <c r="LY41" i="8"/>
  <c r="LZ6" i="8"/>
  <c r="LY64" i="8"/>
  <c r="LY18" i="8"/>
  <c r="LX117" i="8" l="1"/>
  <c r="LX116" i="8"/>
  <c r="LV75" i="8"/>
  <c r="LV77" i="8"/>
  <c r="LV52" i="8"/>
  <c r="LV54" i="8"/>
  <c r="LV31" i="8"/>
  <c r="LW23" i="8"/>
  <c r="LW81" i="8"/>
  <c r="LW35" i="8"/>
  <c r="LW67" i="8"/>
  <c r="LX4" i="8"/>
  <c r="LW21" i="8"/>
  <c r="LW113" i="8"/>
  <c r="LW90" i="8"/>
  <c r="LW58" i="8"/>
  <c r="LW44" i="8"/>
  <c r="LW12" i="8"/>
  <c r="LW104" i="8"/>
  <c r="LZ110" i="8"/>
  <c r="LZ87" i="8"/>
  <c r="LZ64" i="8"/>
  <c r="LZ18" i="8"/>
  <c r="MA6" i="8"/>
  <c r="LZ41" i="8"/>
  <c r="LY117" i="8" l="1"/>
  <c r="LY116" i="8"/>
  <c r="LW77" i="8"/>
  <c r="LW75" i="8"/>
  <c r="LW54" i="8"/>
  <c r="LW52" i="8"/>
  <c r="LW31" i="8"/>
  <c r="LX23" i="8"/>
  <c r="LX104" i="8"/>
  <c r="LX90" i="8"/>
  <c r="LX58" i="8"/>
  <c r="LY4" i="8"/>
  <c r="LX67" i="8"/>
  <c r="LX81" i="8"/>
  <c r="LX21" i="8"/>
  <c r="LX113" i="8"/>
  <c r="LX44" i="8"/>
  <c r="LX12" i="8"/>
  <c r="LX35" i="8"/>
  <c r="MA110" i="8"/>
  <c r="MA87" i="8"/>
  <c r="MA64" i="8"/>
  <c r="MA41" i="8"/>
  <c r="MB6" i="8"/>
  <c r="MA18" i="8"/>
  <c r="LZ116" i="8" l="1"/>
  <c r="LZ117" i="8"/>
  <c r="LX75" i="8"/>
  <c r="LX77" i="8"/>
  <c r="LX54" i="8"/>
  <c r="LX52" i="8"/>
  <c r="LX31" i="8"/>
  <c r="LY23" i="8"/>
  <c r="LY104" i="8"/>
  <c r="LY90" i="8"/>
  <c r="LY58" i="8"/>
  <c r="LZ4" i="8"/>
  <c r="LY12" i="8"/>
  <c r="LY35" i="8"/>
  <c r="LY81" i="8"/>
  <c r="LY21" i="8"/>
  <c r="LY113" i="8"/>
  <c r="LY44" i="8"/>
  <c r="LY67" i="8"/>
  <c r="MB110" i="8"/>
  <c r="MB64" i="8"/>
  <c r="MB41" i="8"/>
  <c r="MB18" i="8"/>
  <c r="MB87" i="8"/>
  <c r="MC6" i="8"/>
  <c r="MA116" i="8" l="1"/>
  <c r="MA117" i="8"/>
  <c r="LY77" i="8"/>
  <c r="LY75" i="8"/>
  <c r="LY54" i="8"/>
  <c r="LY52" i="8"/>
  <c r="LY31" i="8"/>
  <c r="LZ23" i="8"/>
  <c r="LZ81" i="8"/>
  <c r="LZ67" i="8"/>
  <c r="MA4" i="8"/>
  <c r="LZ104" i="8"/>
  <c r="LZ58" i="8"/>
  <c r="LZ21" i="8"/>
  <c r="LZ44" i="8"/>
  <c r="LZ113" i="8"/>
  <c r="LZ90" i="8"/>
  <c r="LZ35" i="8"/>
  <c r="LZ12" i="8"/>
  <c r="MC110" i="8"/>
  <c r="MC64" i="8"/>
  <c r="MC41" i="8"/>
  <c r="MD6" i="8"/>
  <c r="MC87" i="8"/>
  <c r="MC18" i="8"/>
  <c r="MB117" i="8" l="1"/>
  <c r="MB116" i="8"/>
  <c r="LZ77" i="8"/>
  <c r="LZ75" i="8"/>
  <c r="LZ52" i="8"/>
  <c r="LZ54" i="8"/>
  <c r="LZ31" i="8"/>
  <c r="MA23" i="8"/>
  <c r="MA90" i="8"/>
  <c r="MA21" i="8"/>
  <c r="MA12" i="8"/>
  <c r="MA104" i="8"/>
  <c r="MA67" i="8"/>
  <c r="MA35" i="8"/>
  <c r="MA113" i="8"/>
  <c r="MB4" i="8"/>
  <c r="MA58" i="8"/>
  <c r="MA81" i="8"/>
  <c r="MA44" i="8"/>
  <c r="MD110" i="8"/>
  <c r="MD87" i="8"/>
  <c r="MD64" i="8"/>
  <c r="MD18" i="8"/>
  <c r="MD41" i="8"/>
  <c r="ME6" i="8"/>
  <c r="MC116" i="8" l="1"/>
  <c r="MC117" i="8"/>
  <c r="MA75" i="8"/>
  <c r="MA77" i="8"/>
  <c r="MA52" i="8"/>
  <c r="MA54" i="8"/>
  <c r="MB23" i="8"/>
  <c r="MB90" i="8"/>
  <c r="MB35" i="8"/>
  <c r="MB12" i="8"/>
  <c r="MB113" i="8"/>
  <c r="MB21" i="8"/>
  <c r="MB67" i="8"/>
  <c r="MB104" i="8"/>
  <c r="MB81" i="8"/>
  <c r="MB58" i="8"/>
  <c r="MC4" i="8"/>
  <c r="MB44" i="8"/>
  <c r="MA31" i="8"/>
  <c r="ME110" i="8"/>
  <c r="ME87" i="8"/>
  <c r="ME64" i="8"/>
  <c r="ME41" i="8"/>
  <c r="MF6" i="8"/>
  <c r="ME18" i="8"/>
  <c r="MD117" i="8" l="1"/>
  <c r="MD116" i="8"/>
  <c r="MB75" i="8"/>
  <c r="MB77" i="8"/>
  <c r="MB52" i="8"/>
  <c r="MB54" i="8"/>
  <c r="MB31" i="8"/>
  <c r="MC23" i="8"/>
  <c r="MC44" i="8"/>
  <c r="MD4" i="8"/>
  <c r="MC104" i="8"/>
  <c r="MC67" i="8"/>
  <c r="MC90" i="8"/>
  <c r="MC35" i="8"/>
  <c r="MC58" i="8"/>
  <c r="MC21" i="8"/>
  <c r="MC81" i="8"/>
  <c r="MC12" i="8"/>
  <c r="MC113" i="8"/>
  <c r="MF110" i="8"/>
  <c r="MF87" i="8"/>
  <c r="MF41" i="8"/>
  <c r="MF64" i="8"/>
  <c r="MG6" i="8"/>
  <c r="MF18" i="8"/>
  <c r="ME116" i="8" l="1"/>
  <c r="ME117" i="8"/>
  <c r="MC75" i="8"/>
  <c r="MC77" i="8"/>
  <c r="MC54" i="8"/>
  <c r="MC52" i="8"/>
  <c r="MC31" i="8"/>
  <c r="MD23" i="8"/>
  <c r="MD113" i="8"/>
  <c r="MD12" i="8"/>
  <c r="ME4" i="8"/>
  <c r="MD81" i="8"/>
  <c r="MD21" i="8"/>
  <c r="MD104" i="8"/>
  <c r="MD90" i="8"/>
  <c r="MD44" i="8"/>
  <c r="MD67" i="8"/>
  <c r="MD35" i="8"/>
  <c r="MD58" i="8"/>
  <c r="MG87" i="8"/>
  <c r="MG41" i="8"/>
  <c r="MG64" i="8"/>
  <c r="MH6" i="8"/>
  <c r="MG110" i="8"/>
  <c r="MG18" i="8"/>
  <c r="MF117" i="8" l="1"/>
  <c r="MF116" i="8"/>
  <c r="MD75" i="8"/>
  <c r="MD77" i="8"/>
  <c r="MD52" i="8"/>
  <c r="MD54" i="8"/>
  <c r="MD31" i="8"/>
  <c r="ME23" i="8"/>
  <c r="ME104" i="8"/>
  <c r="ME58" i="8"/>
  <c r="ME44" i="8"/>
  <c r="ME35" i="8"/>
  <c r="ME113" i="8"/>
  <c r="ME90" i="8"/>
  <c r="ME21" i="8"/>
  <c r="ME67" i="8"/>
  <c r="MF4" i="8"/>
  <c r="ME81" i="8"/>
  <c r="ME12" i="8"/>
  <c r="MH110" i="8"/>
  <c r="MH87" i="8"/>
  <c r="MH64" i="8"/>
  <c r="MH18" i="8"/>
  <c r="MI6" i="8"/>
  <c r="MH41" i="8"/>
  <c r="MG117" i="8" l="1"/>
  <c r="MG116" i="8"/>
  <c r="ME77" i="8"/>
  <c r="ME75" i="8"/>
  <c r="ME54" i="8"/>
  <c r="ME52" i="8"/>
  <c r="ME31" i="8"/>
  <c r="MF23" i="8"/>
  <c r="MF67" i="8"/>
  <c r="MF35" i="8"/>
  <c r="MF90" i="8"/>
  <c r="MF81" i="8"/>
  <c r="MG4" i="8"/>
  <c r="MF113" i="8"/>
  <c r="MF58" i="8"/>
  <c r="MF12" i="8"/>
  <c r="MF104" i="8"/>
  <c r="MF21" i="8"/>
  <c r="MF44" i="8"/>
  <c r="MI87" i="8"/>
  <c r="MI64" i="8"/>
  <c r="MI41" i="8"/>
  <c r="MI110" i="8"/>
  <c r="MJ6" i="8"/>
  <c r="MI18" i="8"/>
  <c r="MH117" i="8" l="1"/>
  <c r="MH116" i="8"/>
  <c r="MF75" i="8"/>
  <c r="MF77" i="8"/>
  <c r="MF54" i="8"/>
  <c r="MF52" i="8"/>
  <c r="MG23" i="8"/>
  <c r="MG44" i="8"/>
  <c r="MG12" i="8"/>
  <c r="MG113" i="8"/>
  <c r="MG21" i="8"/>
  <c r="MG67" i="8"/>
  <c r="MG35" i="8"/>
  <c r="MG81" i="8"/>
  <c r="MG58" i="8"/>
  <c r="MH4" i="8"/>
  <c r="MG104" i="8"/>
  <c r="MG90" i="8"/>
  <c r="MF31" i="8"/>
  <c r="MJ110" i="8"/>
  <c r="MJ87" i="8"/>
  <c r="MJ64" i="8"/>
  <c r="MJ41" i="8"/>
  <c r="MJ18" i="8"/>
  <c r="MK6" i="8"/>
  <c r="MI117" i="8" l="1"/>
  <c r="MI116" i="8"/>
  <c r="MG77" i="8"/>
  <c r="MG75" i="8"/>
  <c r="MG52" i="8"/>
  <c r="MG54" i="8"/>
  <c r="MG31" i="8"/>
  <c r="MH23" i="8"/>
  <c r="MH81" i="8"/>
  <c r="MH67" i="8"/>
  <c r="MI4" i="8"/>
  <c r="MH35" i="8"/>
  <c r="MH90" i="8"/>
  <c r="MH58" i="8"/>
  <c r="MH21" i="8"/>
  <c r="MH113" i="8"/>
  <c r="MH12" i="8"/>
  <c r="MH104" i="8"/>
  <c r="MH44" i="8"/>
  <c r="MK110" i="8"/>
  <c r="MK87" i="8"/>
  <c r="MK64" i="8"/>
  <c r="MK41" i="8"/>
  <c r="ML6" i="8"/>
  <c r="MK18" i="8"/>
  <c r="MJ116" i="8" l="1"/>
  <c r="MJ117" i="8"/>
  <c r="MH77" i="8"/>
  <c r="MH75" i="8"/>
  <c r="MH52" i="8"/>
  <c r="MH54" i="8"/>
  <c r="MI23" i="8"/>
  <c r="MI81" i="8"/>
  <c r="MI44" i="8"/>
  <c r="MI12" i="8"/>
  <c r="MI67" i="8"/>
  <c r="MI113" i="8"/>
  <c r="MI35" i="8"/>
  <c r="MI104" i="8"/>
  <c r="MI21" i="8"/>
  <c r="MI90" i="8"/>
  <c r="MI58" i="8"/>
  <c r="MJ4" i="8"/>
  <c r="MH31" i="8"/>
  <c r="ML110" i="8"/>
  <c r="ML87" i="8"/>
  <c r="ML64" i="8"/>
  <c r="ML18" i="8"/>
  <c r="ML41" i="8"/>
  <c r="MM6" i="8"/>
  <c r="MK116" i="8" l="1"/>
  <c r="MK117" i="8"/>
  <c r="MI77" i="8"/>
  <c r="MI75" i="8"/>
  <c r="MI52" i="8"/>
  <c r="MI54" i="8"/>
  <c r="MI31" i="8"/>
  <c r="MJ23" i="8"/>
  <c r="MJ104" i="8"/>
  <c r="MJ90" i="8"/>
  <c r="MJ44" i="8"/>
  <c r="MJ58" i="8"/>
  <c r="MJ12" i="8"/>
  <c r="MJ35" i="8"/>
  <c r="MJ67" i="8"/>
  <c r="MJ113" i="8"/>
  <c r="MJ81" i="8"/>
  <c r="MK4" i="8"/>
  <c r="MJ21" i="8"/>
  <c r="MM110" i="8"/>
  <c r="MM87" i="8"/>
  <c r="MM64" i="8"/>
  <c r="MM18" i="8"/>
  <c r="MM41" i="8"/>
  <c r="MN6" i="8"/>
  <c r="ML116" i="8" l="1"/>
  <c r="ML117" i="8"/>
  <c r="MJ75" i="8"/>
  <c r="MJ77" i="8"/>
  <c r="MJ54" i="8"/>
  <c r="MJ52" i="8"/>
  <c r="MJ31" i="8"/>
  <c r="MK23" i="8"/>
  <c r="MK104" i="8"/>
  <c r="MK81" i="8"/>
  <c r="ML4" i="8"/>
  <c r="MK44" i="8"/>
  <c r="MK67" i="8"/>
  <c r="MK58" i="8"/>
  <c r="MK113" i="8"/>
  <c r="MK35" i="8"/>
  <c r="MK90" i="8"/>
  <c r="MK21" i="8"/>
  <c r="MK12" i="8"/>
  <c r="MN110" i="8"/>
  <c r="MN87" i="8"/>
  <c r="MN41" i="8"/>
  <c r="MN64" i="8"/>
  <c r="MO6" i="8"/>
  <c r="MN18" i="8"/>
  <c r="MM117" i="8" l="1"/>
  <c r="MM116" i="8"/>
  <c r="MK75" i="8"/>
  <c r="MK77" i="8"/>
  <c r="MK54" i="8"/>
  <c r="MK52" i="8"/>
  <c r="MK31" i="8"/>
  <c r="ML23" i="8"/>
  <c r="ML113" i="8"/>
  <c r="ML12" i="8"/>
  <c r="ML35" i="8"/>
  <c r="ML67" i="8"/>
  <c r="MM4" i="8"/>
  <c r="ML21" i="8"/>
  <c r="ML104" i="8"/>
  <c r="ML90" i="8"/>
  <c r="ML81" i="8"/>
  <c r="ML44" i="8"/>
  <c r="ML58" i="8"/>
  <c r="MO110" i="8"/>
  <c r="MO87" i="8"/>
  <c r="MO41" i="8"/>
  <c r="MP6" i="8"/>
  <c r="MO64" i="8"/>
  <c r="MO18" i="8"/>
  <c r="MN116" i="8" l="1"/>
  <c r="MN117" i="8"/>
  <c r="ML75" i="8"/>
  <c r="ML77" i="8"/>
  <c r="ML52" i="8"/>
  <c r="ML54" i="8"/>
  <c r="ML31" i="8"/>
  <c r="MM23" i="8"/>
  <c r="MM58" i="8"/>
  <c r="MN4" i="8"/>
  <c r="MM113" i="8"/>
  <c r="MM44" i="8"/>
  <c r="MM12" i="8"/>
  <c r="MM104" i="8"/>
  <c r="MM90" i="8"/>
  <c r="MM35" i="8"/>
  <c r="MM21" i="8"/>
  <c r="MM81" i="8"/>
  <c r="MM67" i="8"/>
  <c r="MP110" i="8"/>
  <c r="MP87" i="8"/>
  <c r="MP64" i="8"/>
  <c r="MP18" i="8"/>
  <c r="MQ6" i="8"/>
  <c r="MP41" i="8"/>
  <c r="MO117" i="8" l="1"/>
  <c r="MO116" i="8"/>
  <c r="MM75" i="8"/>
  <c r="MM77" i="8"/>
  <c r="MM54" i="8"/>
  <c r="MM52" i="8"/>
  <c r="MM31" i="8"/>
  <c r="MN23" i="8"/>
  <c r="MN113" i="8"/>
  <c r="MN90" i="8"/>
  <c r="MN67" i="8"/>
  <c r="MN35" i="8"/>
  <c r="MN44" i="8"/>
  <c r="MN104" i="8"/>
  <c r="MN58" i="8"/>
  <c r="MN12" i="8"/>
  <c r="MN81" i="8"/>
  <c r="MN21" i="8"/>
  <c r="MO4" i="8"/>
  <c r="MQ110" i="8"/>
  <c r="MQ87" i="8"/>
  <c r="MQ64" i="8"/>
  <c r="MQ41" i="8"/>
  <c r="MR6" i="8"/>
  <c r="MQ18" i="8"/>
  <c r="MP116" i="8" l="1"/>
  <c r="MP117" i="8"/>
  <c r="MN75" i="8"/>
  <c r="MN77" i="8"/>
  <c r="MN52" i="8"/>
  <c r="MN54" i="8"/>
  <c r="MN31" i="8"/>
  <c r="MO23" i="8"/>
  <c r="MO113" i="8"/>
  <c r="MO58" i="8"/>
  <c r="MO90" i="8"/>
  <c r="MO81" i="8"/>
  <c r="MO104" i="8"/>
  <c r="MO35" i="8"/>
  <c r="MP4" i="8"/>
  <c r="MO44" i="8"/>
  <c r="MO21" i="8"/>
  <c r="MO67" i="8"/>
  <c r="MO12" i="8"/>
  <c r="MR110" i="8"/>
  <c r="MR64" i="8"/>
  <c r="MR41" i="8"/>
  <c r="MR18" i="8"/>
  <c r="MR87" i="8"/>
  <c r="MS6" i="8"/>
  <c r="MQ117" i="8" l="1"/>
  <c r="MQ116" i="8"/>
  <c r="MO77" i="8"/>
  <c r="MO75" i="8"/>
  <c r="MO52" i="8"/>
  <c r="MO54" i="8"/>
  <c r="MP23" i="8"/>
  <c r="MP104" i="8"/>
  <c r="MP90" i="8"/>
  <c r="MP35" i="8"/>
  <c r="MP58" i="8"/>
  <c r="MP44" i="8"/>
  <c r="MP113" i="8"/>
  <c r="MP12" i="8"/>
  <c r="MP81" i="8"/>
  <c r="MP67" i="8"/>
  <c r="MP21" i="8"/>
  <c r="MQ4" i="8"/>
  <c r="MO31" i="8"/>
  <c r="MS110" i="8"/>
  <c r="MS64" i="8"/>
  <c r="MS41" i="8"/>
  <c r="MS87" i="8"/>
  <c r="MT6" i="8"/>
  <c r="MS18" i="8"/>
  <c r="MR116" i="8" l="1"/>
  <c r="MR117" i="8"/>
  <c r="MP77" i="8"/>
  <c r="MP75" i="8"/>
  <c r="MP54" i="8"/>
  <c r="MP52" i="8"/>
  <c r="MP31" i="8"/>
  <c r="MQ23" i="8"/>
  <c r="MQ81" i="8"/>
  <c r="MQ44" i="8"/>
  <c r="MQ35" i="8"/>
  <c r="MQ113" i="8"/>
  <c r="MQ58" i="8"/>
  <c r="MR4" i="8"/>
  <c r="MQ104" i="8"/>
  <c r="MQ12" i="8"/>
  <c r="MQ90" i="8"/>
  <c r="MQ67" i="8"/>
  <c r="MQ21" i="8"/>
  <c r="MT110" i="8"/>
  <c r="MT87" i="8"/>
  <c r="MT64" i="8"/>
  <c r="MT18" i="8"/>
  <c r="MT41" i="8"/>
  <c r="MU6" i="8"/>
  <c r="MS116" i="8" l="1"/>
  <c r="MS117" i="8"/>
  <c r="MQ77" i="8"/>
  <c r="MQ75" i="8"/>
  <c r="MQ52" i="8"/>
  <c r="MQ54" i="8"/>
  <c r="MQ31" i="8"/>
  <c r="MR23" i="8"/>
  <c r="MR113" i="8"/>
  <c r="MR35" i="8"/>
  <c r="MR67" i="8"/>
  <c r="MS4" i="8"/>
  <c r="MR21" i="8"/>
  <c r="MR90" i="8"/>
  <c r="MR44" i="8"/>
  <c r="MR12" i="8"/>
  <c r="MR104" i="8"/>
  <c r="MR81" i="8"/>
  <c r="MR58" i="8"/>
  <c r="MU87" i="8"/>
  <c r="MU64" i="8"/>
  <c r="MU110" i="8"/>
  <c r="MU41" i="8"/>
  <c r="MU18" i="8"/>
  <c r="MV6" i="8"/>
  <c r="MT117" i="8" l="1"/>
  <c r="MT116" i="8"/>
  <c r="MR75" i="8"/>
  <c r="MR77" i="8"/>
  <c r="MR54" i="8"/>
  <c r="MR52" i="8"/>
  <c r="MS23" i="8"/>
  <c r="MS90" i="8"/>
  <c r="MS44" i="8"/>
  <c r="MT4" i="8"/>
  <c r="MS12" i="8"/>
  <c r="MS35" i="8"/>
  <c r="MS104" i="8"/>
  <c r="MS21" i="8"/>
  <c r="MS113" i="8"/>
  <c r="MS58" i="8"/>
  <c r="MS81" i="8"/>
  <c r="MS67" i="8"/>
  <c r="MR31" i="8"/>
  <c r="MV110" i="8"/>
  <c r="MV87" i="8"/>
  <c r="MV41" i="8"/>
  <c r="MV64" i="8"/>
  <c r="MW6" i="8"/>
  <c r="MV18" i="8"/>
  <c r="MU116" i="8" l="1"/>
  <c r="MU117" i="8"/>
  <c r="MS75" i="8"/>
  <c r="MS77" i="8"/>
  <c r="MS52" i="8"/>
  <c r="MS54" i="8"/>
  <c r="MS31" i="8"/>
  <c r="MT23" i="8"/>
  <c r="MT104" i="8"/>
  <c r="MT90" i="8"/>
  <c r="MU4" i="8"/>
  <c r="MT21" i="8"/>
  <c r="MT81" i="8"/>
  <c r="MT67" i="8"/>
  <c r="MT44" i="8"/>
  <c r="MT58" i="8"/>
  <c r="MT35" i="8"/>
  <c r="MT113" i="8"/>
  <c r="MT12" i="8"/>
  <c r="MW110" i="8"/>
  <c r="MW87" i="8"/>
  <c r="MW41" i="8"/>
  <c r="MW64" i="8"/>
  <c r="MX6" i="8"/>
  <c r="MW18" i="8"/>
  <c r="MV117" i="8" l="1"/>
  <c r="MV116" i="8"/>
  <c r="MT77" i="8"/>
  <c r="MT75" i="8"/>
  <c r="MT52" i="8"/>
  <c r="MT54" i="8"/>
  <c r="MT31" i="8"/>
  <c r="MU23" i="8"/>
  <c r="MU104" i="8"/>
  <c r="MU90" i="8"/>
  <c r="MU35" i="8"/>
  <c r="MU21" i="8"/>
  <c r="MU12" i="8"/>
  <c r="MU44" i="8"/>
  <c r="MU81" i="8"/>
  <c r="MU67" i="8"/>
  <c r="MV4" i="8"/>
  <c r="MU58" i="8"/>
  <c r="MU113" i="8"/>
  <c r="MX110" i="8"/>
  <c r="MX87" i="8"/>
  <c r="MX64" i="8"/>
  <c r="MX18" i="8"/>
  <c r="MY6" i="8"/>
  <c r="MX41" i="8"/>
  <c r="MW116" i="8" l="1"/>
  <c r="MW117" i="8"/>
  <c r="MU77" i="8"/>
  <c r="MU75" i="8"/>
  <c r="MU54" i="8"/>
  <c r="MU52" i="8"/>
  <c r="MV23" i="8"/>
  <c r="MV44" i="8"/>
  <c r="MV12" i="8"/>
  <c r="MV113" i="8"/>
  <c r="MW4" i="8"/>
  <c r="MV90" i="8"/>
  <c r="MV21" i="8"/>
  <c r="MV81" i="8"/>
  <c r="MV67" i="8"/>
  <c r="MV35" i="8"/>
  <c r="MV58" i="8"/>
  <c r="MV104" i="8"/>
  <c r="MU31" i="8"/>
  <c r="MY110" i="8"/>
  <c r="MY87" i="8"/>
  <c r="MY64" i="8"/>
  <c r="MY41" i="8"/>
  <c r="MZ6" i="8"/>
  <c r="MY18" i="8"/>
  <c r="MX117" i="8" l="1"/>
  <c r="MX116" i="8"/>
  <c r="MV75" i="8"/>
  <c r="MV77" i="8"/>
  <c r="MV54" i="8"/>
  <c r="MV52" i="8"/>
  <c r="MV31" i="8"/>
  <c r="MW23" i="8"/>
  <c r="MW113" i="8"/>
  <c r="MW90" i="8"/>
  <c r="MW81" i="8"/>
  <c r="MW104" i="8"/>
  <c r="MW35" i="8"/>
  <c r="MW21" i="8"/>
  <c r="MW44" i="8"/>
  <c r="MW67" i="8"/>
  <c r="MW58" i="8"/>
  <c r="MW12" i="8"/>
  <c r="MX4" i="8"/>
  <c r="MZ110" i="8"/>
  <c r="MZ87" i="8"/>
  <c r="MZ64" i="8"/>
  <c r="MZ41" i="8"/>
  <c r="MZ18" i="8"/>
  <c r="NA6" i="8"/>
  <c r="MY117" i="8" l="1"/>
  <c r="MY116" i="8"/>
  <c r="MW77" i="8"/>
  <c r="MW75" i="8"/>
  <c r="MW54" i="8"/>
  <c r="MW52" i="8"/>
  <c r="MX23" i="8"/>
  <c r="MX113" i="8"/>
  <c r="MX12" i="8"/>
  <c r="MY4" i="8"/>
  <c r="MX104" i="8"/>
  <c r="MX90" i="8"/>
  <c r="MX44" i="8"/>
  <c r="MX58" i="8"/>
  <c r="MX21" i="8"/>
  <c r="MX81" i="8"/>
  <c r="MX67" i="8"/>
  <c r="MX35" i="8"/>
  <c r="MW31" i="8"/>
  <c r="NA110" i="8"/>
  <c r="NA87" i="8"/>
  <c r="NA64" i="8"/>
  <c r="NA41" i="8"/>
  <c r="NB6" i="8"/>
  <c r="NA18" i="8"/>
  <c r="MZ116" i="8" l="1"/>
  <c r="MZ117" i="8"/>
  <c r="MX75" i="8"/>
  <c r="MX77" i="8"/>
  <c r="MX52" i="8"/>
  <c r="MX54" i="8"/>
  <c r="MX31" i="8"/>
  <c r="MY23" i="8"/>
  <c r="MY113" i="8"/>
  <c r="MY44" i="8"/>
  <c r="MY12" i="8"/>
  <c r="MY81" i="8"/>
  <c r="MY58" i="8"/>
  <c r="MY104" i="8"/>
  <c r="MY35" i="8"/>
  <c r="MY90" i="8"/>
  <c r="MY67" i="8"/>
  <c r="MY21" i="8"/>
  <c r="MZ4" i="8"/>
  <c r="NB110" i="8"/>
  <c r="NB87" i="8"/>
  <c r="NB64" i="8"/>
  <c r="NB18" i="8"/>
  <c r="NB41" i="8"/>
  <c r="NC6" i="8"/>
  <c r="NA117" i="8" l="1"/>
  <c r="NA116" i="8"/>
  <c r="MY77" i="8"/>
  <c r="MY75" i="8"/>
  <c r="MY52" i="8"/>
  <c r="MY54" i="8"/>
  <c r="MY31" i="8"/>
  <c r="MZ23" i="8"/>
  <c r="MZ104" i="8"/>
  <c r="MZ90" i="8"/>
  <c r="MZ35" i="8"/>
  <c r="MZ21" i="8"/>
  <c r="MZ113" i="8"/>
  <c r="MZ58" i="8"/>
  <c r="MZ12" i="8"/>
  <c r="MZ81" i="8"/>
  <c r="MZ67" i="8"/>
  <c r="MZ44" i="8"/>
  <c r="NA4" i="8"/>
  <c r="NC87" i="8"/>
  <c r="NC110" i="8"/>
  <c r="NC64" i="8"/>
  <c r="NC41" i="8"/>
  <c r="ND6" i="8"/>
  <c r="NC18" i="8"/>
  <c r="NB117" i="8" l="1"/>
  <c r="NB116" i="8"/>
  <c r="MZ75" i="8"/>
  <c r="MZ77" i="8"/>
  <c r="MZ54" i="8"/>
  <c r="MZ52" i="8"/>
  <c r="MZ31" i="8"/>
  <c r="NA23" i="8"/>
  <c r="NA104" i="8"/>
  <c r="NA67" i="8"/>
  <c r="NB4" i="8"/>
  <c r="NA35" i="8"/>
  <c r="NA12" i="8"/>
  <c r="NA81" i="8"/>
  <c r="NA90" i="8"/>
  <c r="NA44" i="8"/>
  <c r="NA21" i="8"/>
  <c r="NA113" i="8"/>
  <c r="NA58" i="8"/>
  <c r="ND110" i="8"/>
  <c r="ND87" i="8"/>
  <c r="ND41" i="8"/>
  <c r="ND18" i="8"/>
  <c r="ND64" i="8"/>
  <c r="NC116" i="8" l="1"/>
  <c r="NC117" i="8"/>
  <c r="NA75" i="8"/>
  <c r="NA77" i="8"/>
  <c r="NA54" i="8"/>
  <c r="NA52" i="8"/>
  <c r="NA31" i="8"/>
  <c r="NB23" i="8"/>
  <c r="NB81" i="8"/>
  <c r="NB67" i="8"/>
  <c r="NC4" i="8"/>
  <c r="NB21" i="8"/>
  <c r="NB35" i="8"/>
  <c r="NB90" i="8"/>
  <c r="NB58" i="8"/>
  <c r="NB44" i="8"/>
  <c r="NB113" i="8"/>
  <c r="NB12" i="8"/>
  <c r="NB104" i="8"/>
  <c r="ND117" i="8" l="1"/>
  <c r="D117" i="8" s="1"/>
  <c r="ND116" i="8"/>
  <c r="D116" i="8" s="1"/>
  <c r="NB77" i="8"/>
  <c r="NB75" i="8"/>
  <c r="NB52" i="8"/>
  <c r="NB54" i="8"/>
  <c r="NB31" i="8"/>
  <c r="NC23" i="8"/>
  <c r="NC58" i="8"/>
  <c r="NC44" i="8"/>
  <c r="NC12" i="8"/>
  <c r="NC67" i="8"/>
  <c r="ND4" i="8"/>
  <c r="NC113" i="8"/>
  <c r="NC90" i="8"/>
  <c r="NC35" i="8"/>
  <c r="NC21" i="8"/>
  <c r="NC104" i="8"/>
  <c r="NC81" i="8"/>
  <c r="NC77" i="8" l="1"/>
  <c r="NC75" i="8"/>
  <c r="NC54" i="8"/>
  <c r="NC52" i="8"/>
  <c r="NC31" i="8"/>
  <c r="ND23" i="8"/>
  <c r="D23" i="8" s="1"/>
  <c r="ND104" i="8"/>
  <c r="ND81" i="8"/>
  <c r="ND44" i="8"/>
  <c r="ND58" i="8"/>
  <c r="ND67" i="8"/>
  <c r="ND35" i="8"/>
  <c r="ND21" i="8"/>
  <c r="D21" i="8" s="1"/>
  <c r="ND113" i="8"/>
  <c r="ND90" i="8"/>
  <c r="ND12" i="8"/>
  <c r="ND75" i="8" l="1"/>
  <c r="ND77" i="8"/>
  <c r="ND52" i="8"/>
  <c r="ND54" i="8"/>
  <c r="D44" i="8"/>
  <c r="D67" i="8"/>
  <c r="ND31" i="8"/>
  <c r="D90" i="8"/>
  <c r="D113" i="8"/>
  <c r="J75" i="8" l="1"/>
  <c r="J52" i="8"/>
  <c r="J121" i="8" l="1"/>
  <c r="J123" i="8"/>
  <c r="I121" i="8"/>
  <c r="I123" i="8"/>
  <c r="K75" i="8"/>
  <c r="I75" i="8"/>
  <c r="K77" i="8"/>
  <c r="J77" i="8"/>
  <c r="I77" i="8"/>
  <c r="J54" i="8"/>
  <c r="I52" i="8"/>
  <c r="I54" i="8"/>
  <c r="I31" i="8"/>
  <c r="K121" i="8" l="1"/>
  <c r="K123" i="8"/>
  <c r="L77" i="8"/>
  <c r="M77" i="8"/>
  <c r="L75" i="8"/>
  <c r="K52" i="8"/>
  <c r="K54" i="8"/>
  <c r="L121" i="8" l="1"/>
  <c r="L123" i="8"/>
  <c r="O75" i="8"/>
  <c r="O77" i="8"/>
  <c r="N75" i="8"/>
  <c r="M75" i="8"/>
  <c r="N77" i="8"/>
  <c r="L54" i="8"/>
  <c r="L52" i="8"/>
  <c r="J31" i="8"/>
  <c r="M123" i="8" l="1"/>
  <c r="M121" i="8"/>
  <c r="P75" i="8"/>
  <c r="P77" i="8"/>
  <c r="M52" i="8"/>
  <c r="M54" i="8"/>
  <c r="N121" i="8" l="1"/>
  <c r="N123" i="8"/>
  <c r="Q75" i="8"/>
  <c r="Q77" i="8"/>
  <c r="O52" i="8"/>
  <c r="O54" i="8"/>
  <c r="N52" i="8"/>
  <c r="N54" i="8"/>
  <c r="K31" i="8"/>
  <c r="O121" i="8" l="1"/>
  <c r="O123" i="8"/>
  <c r="R75" i="8"/>
  <c r="R77" i="8"/>
  <c r="S77" i="8"/>
  <c r="P52" i="8"/>
  <c r="P54" i="8"/>
  <c r="P121" i="8" l="1"/>
  <c r="P123" i="8"/>
  <c r="S75" i="8"/>
  <c r="Q52" i="8"/>
  <c r="Q54" i="8"/>
  <c r="L31" i="8"/>
  <c r="Q121" i="8" l="1"/>
  <c r="Q123" i="8"/>
  <c r="T75" i="8"/>
  <c r="T77" i="8"/>
  <c r="R52" i="8"/>
  <c r="R54" i="8"/>
  <c r="R121" i="8" l="1"/>
  <c r="R123" i="8"/>
  <c r="U75" i="8"/>
  <c r="U77" i="8"/>
  <c r="S52" i="8"/>
  <c r="S54" i="8"/>
  <c r="M31" i="8"/>
  <c r="S121" i="8" l="1"/>
  <c r="S123" i="8"/>
  <c r="V75" i="8"/>
  <c r="V77" i="8"/>
  <c r="T52" i="8"/>
  <c r="T54" i="8"/>
  <c r="N31" i="8"/>
  <c r="T121" i="8" l="1"/>
  <c r="T123" i="8"/>
  <c r="W75" i="8"/>
  <c r="W77" i="8"/>
  <c r="U52" i="8"/>
  <c r="U54" i="8"/>
  <c r="O31" i="8"/>
  <c r="U121" i="8" l="1"/>
  <c r="U123" i="8"/>
  <c r="X75" i="8"/>
  <c r="X77" i="8"/>
  <c r="V52" i="8"/>
  <c r="V54" i="8"/>
  <c r="P31" i="8"/>
  <c r="V121" i="8" l="1"/>
  <c r="V123" i="8"/>
  <c r="Y75" i="8"/>
  <c r="Y77" i="8"/>
  <c r="W52" i="8"/>
  <c r="W54" i="8"/>
  <c r="Q31" i="8"/>
  <c r="W121" i="8" l="1"/>
  <c r="W123" i="8"/>
  <c r="Z75" i="8"/>
  <c r="Z77" i="8"/>
  <c r="X52" i="8"/>
  <c r="X54" i="8"/>
  <c r="R31" i="8"/>
  <c r="X121" i="8" l="1"/>
  <c r="X123" i="8"/>
  <c r="AA75" i="8"/>
  <c r="AA77" i="8"/>
  <c r="Y52" i="8"/>
  <c r="Y54" i="8"/>
  <c r="S31" i="8"/>
  <c r="Y121" i="8" l="1"/>
  <c r="Y123" i="8"/>
  <c r="AB75" i="8"/>
  <c r="AB77" i="8"/>
  <c r="Z52" i="8"/>
  <c r="Z54" i="8"/>
  <c r="T31" i="8"/>
  <c r="Z121" i="8" l="1"/>
  <c r="Z123" i="8"/>
  <c r="AC77" i="8"/>
  <c r="AC75" i="8"/>
  <c r="AA52" i="8"/>
  <c r="AA54" i="8"/>
  <c r="U31" i="8"/>
  <c r="AA121" i="8" l="1"/>
  <c r="AA123" i="8"/>
  <c r="AD75" i="8"/>
  <c r="AD77" i="8"/>
  <c r="AB52" i="8"/>
  <c r="AB54" i="8"/>
  <c r="V31" i="8"/>
  <c r="AB121" i="8" l="1"/>
  <c r="AB123" i="8"/>
  <c r="AE77" i="8"/>
  <c r="AE75" i="8"/>
  <c r="AC52" i="8"/>
  <c r="AC54" i="8"/>
  <c r="W31" i="8"/>
  <c r="AC121" i="8" l="1"/>
  <c r="AC123" i="8"/>
  <c r="AF75" i="8"/>
  <c r="AF77" i="8"/>
  <c r="AD52" i="8"/>
  <c r="AD54" i="8"/>
  <c r="X31" i="8"/>
  <c r="AD121" i="8" l="1"/>
  <c r="AD123" i="8"/>
  <c r="AG75" i="8"/>
  <c r="AG77" i="8"/>
  <c r="AE52" i="8"/>
  <c r="AE54" i="8"/>
  <c r="Y31" i="8"/>
  <c r="AE121" i="8" l="1"/>
  <c r="AE123" i="8"/>
  <c r="AH75" i="8"/>
  <c r="AH77" i="8"/>
  <c r="AF52" i="8"/>
  <c r="AF54" i="8"/>
  <c r="Z31" i="8"/>
  <c r="AF121" i="8" l="1"/>
  <c r="AF123" i="8"/>
  <c r="AI77" i="8"/>
  <c r="AI75" i="8"/>
  <c r="AJ77" i="8"/>
  <c r="AG52" i="8"/>
  <c r="AG54" i="8"/>
  <c r="AA31" i="8"/>
  <c r="AG121" i="8" l="1"/>
  <c r="AG123" i="8"/>
  <c r="AJ75" i="8"/>
  <c r="AH54" i="8"/>
  <c r="AH52" i="8"/>
  <c r="AB31" i="8"/>
  <c r="AH121" i="8" l="1"/>
  <c r="AH123" i="8"/>
  <c r="AK75" i="8"/>
  <c r="AK77" i="8"/>
  <c r="AI52" i="8"/>
  <c r="AI54" i="8"/>
  <c r="AC31" i="8"/>
  <c r="AI121" i="8" l="1"/>
  <c r="AI123" i="8"/>
  <c r="AL75" i="8"/>
  <c r="AL77" i="8"/>
  <c r="AJ52" i="8"/>
  <c r="AJ54" i="8"/>
  <c r="AD31" i="8"/>
  <c r="AJ121" i="8" l="1"/>
  <c r="AJ123" i="8"/>
  <c r="AM77" i="8"/>
  <c r="AM75" i="8"/>
  <c r="AK52" i="8"/>
  <c r="AK54" i="8"/>
  <c r="AE31" i="8"/>
  <c r="AK121" i="8" l="1"/>
  <c r="AK123" i="8"/>
  <c r="AN75" i="8"/>
  <c r="AN77" i="8"/>
  <c r="AL54" i="8"/>
  <c r="AL52" i="8"/>
  <c r="AF31" i="8"/>
  <c r="AL121" i="8" l="1"/>
  <c r="AL123" i="8"/>
  <c r="AO75" i="8"/>
  <c r="AO77" i="8"/>
  <c r="AM52" i="8"/>
  <c r="AM54" i="8"/>
  <c r="AG31" i="8"/>
  <c r="AM121" i="8" l="1"/>
  <c r="AM123" i="8"/>
  <c r="AP75" i="8"/>
  <c r="AP77" i="8"/>
  <c r="AN52" i="8"/>
  <c r="AN54" i="8"/>
  <c r="AH31" i="8"/>
  <c r="AN121" i="8" l="1"/>
  <c r="AN123" i="8"/>
  <c r="AQ75" i="8"/>
  <c r="AQ77" i="8"/>
  <c r="AO52" i="8"/>
  <c r="AO54" i="8"/>
  <c r="AI31" i="8"/>
  <c r="AO121" i="8" l="1"/>
  <c r="AO123" i="8"/>
  <c r="AR75" i="8"/>
  <c r="AR77" i="8"/>
  <c r="AP52" i="8"/>
  <c r="AP54" i="8"/>
  <c r="AJ31" i="8"/>
  <c r="AP121" i="8" l="1"/>
  <c r="AP123" i="8"/>
  <c r="AS75" i="8"/>
  <c r="AS77" i="8"/>
  <c r="AQ52" i="8"/>
  <c r="AQ54" i="8"/>
  <c r="AK31" i="8"/>
  <c r="AQ121" i="8" l="1"/>
  <c r="AQ123" i="8"/>
  <c r="AT75" i="8"/>
  <c r="AT77" i="8"/>
  <c r="AR52" i="8"/>
  <c r="AR54" i="8"/>
  <c r="AL31" i="8"/>
  <c r="AR121" i="8" l="1"/>
  <c r="AR123" i="8"/>
  <c r="AU77" i="8"/>
  <c r="AU75" i="8"/>
  <c r="AS52" i="8"/>
  <c r="AS54" i="8"/>
  <c r="AM31" i="8"/>
  <c r="AS121" i="8" l="1"/>
  <c r="AS123" i="8"/>
  <c r="AV75" i="8"/>
  <c r="AV77" i="8"/>
  <c r="AT52" i="8"/>
  <c r="AT54" i="8"/>
  <c r="AN31" i="8"/>
  <c r="AT121" i="8" l="1"/>
  <c r="AT123" i="8"/>
  <c r="AW75" i="8"/>
  <c r="AW77" i="8"/>
  <c r="AU52" i="8"/>
  <c r="AU54" i="8"/>
  <c r="AO31" i="8"/>
  <c r="AU121" i="8" l="1"/>
  <c r="AU123" i="8"/>
  <c r="AX75" i="8"/>
  <c r="AX77" i="8"/>
  <c r="AV52" i="8"/>
  <c r="AV54" i="8"/>
  <c r="AP31" i="8"/>
  <c r="AV121" i="8" l="1"/>
  <c r="AV123" i="8"/>
  <c r="AY77" i="8"/>
  <c r="AY75" i="8"/>
  <c r="AZ77" i="8"/>
  <c r="AW52" i="8"/>
  <c r="AW54" i="8"/>
  <c r="AQ31" i="8"/>
  <c r="AW121" i="8" l="1"/>
  <c r="AW123" i="8"/>
  <c r="AZ75" i="8"/>
  <c r="AX52" i="8"/>
  <c r="AX54" i="8"/>
  <c r="AR31" i="8"/>
  <c r="AX121" i="8" l="1"/>
  <c r="AX123" i="8"/>
  <c r="BA75" i="8"/>
  <c r="BA77" i="8"/>
  <c r="AY52" i="8"/>
  <c r="AY54" i="8"/>
  <c r="AS31" i="8"/>
  <c r="AY121" i="8" l="1"/>
  <c r="AY123" i="8"/>
  <c r="BB75" i="8"/>
  <c r="BB77" i="8"/>
  <c r="AZ52" i="8"/>
  <c r="AZ54" i="8"/>
  <c r="AT31" i="8"/>
  <c r="AZ121" i="8" l="1"/>
  <c r="AZ123" i="8"/>
  <c r="BC77" i="8"/>
  <c r="BC75" i="8"/>
  <c r="BA52" i="8"/>
  <c r="BA54" i="8"/>
  <c r="AU31" i="8"/>
  <c r="BA121" i="8" l="1"/>
  <c r="BA123" i="8"/>
  <c r="BD75" i="8"/>
  <c r="BD77" i="8"/>
  <c r="BB52" i="8"/>
  <c r="BB54" i="8"/>
  <c r="AV31" i="8"/>
  <c r="BB121" i="8" l="1"/>
  <c r="BB123" i="8"/>
  <c r="BE75" i="8"/>
  <c r="BE77" i="8"/>
  <c r="BC54" i="8"/>
  <c r="BC52" i="8"/>
  <c r="AW31" i="8"/>
  <c r="BC121" i="8" l="1"/>
  <c r="BC123" i="8"/>
  <c r="BF75" i="8"/>
  <c r="BF77" i="8"/>
  <c r="BD52" i="8"/>
  <c r="BD54" i="8"/>
  <c r="AX31" i="8"/>
  <c r="BD121" i="8" l="1"/>
  <c r="BD123" i="8"/>
  <c r="BG75" i="8"/>
  <c r="BG77" i="8"/>
  <c r="BE52" i="8"/>
  <c r="BE54" i="8"/>
  <c r="AY31" i="8"/>
  <c r="BE121" i="8" l="1"/>
  <c r="BE123" i="8"/>
  <c r="BH75" i="8"/>
  <c r="BH77" i="8"/>
  <c r="BF52" i="8"/>
  <c r="BF54" i="8"/>
  <c r="AZ31" i="8"/>
  <c r="BF121" i="8" l="1"/>
  <c r="BF123" i="8"/>
  <c r="BI75" i="8"/>
  <c r="BI77" i="8"/>
  <c r="BG54" i="8"/>
  <c r="BG52" i="8"/>
  <c r="BA31" i="8"/>
  <c r="BG121" i="8" l="1"/>
  <c r="BG123" i="8"/>
  <c r="BJ75" i="8"/>
  <c r="BJ77" i="8"/>
  <c r="BH52" i="8"/>
  <c r="BH54" i="8"/>
  <c r="BB31" i="8"/>
  <c r="BH121" i="8" l="1"/>
  <c r="BH123" i="8"/>
  <c r="BK77" i="8"/>
  <c r="BK75" i="8"/>
  <c r="BI52" i="8"/>
  <c r="BI54" i="8"/>
  <c r="BC31" i="8"/>
  <c r="BI121" i="8" l="1"/>
  <c r="BI123" i="8"/>
  <c r="BL75" i="8"/>
  <c r="BL77" i="8"/>
  <c r="BJ52" i="8"/>
  <c r="BJ54" i="8"/>
  <c r="BD31" i="8"/>
  <c r="BJ121" i="8" l="1"/>
  <c r="BJ123" i="8"/>
  <c r="BM75" i="8"/>
  <c r="BM77" i="8"/>
  <c r="BK52" i="8"/>
  <c r="BK54" i="8"/>
  <c r="BE31" i="8"/>
  <c r="BK121" i="8" l="1"/>
  <c r="BK123" i="8"/>
  <c r="BN75" i="8"/>
  <c r="BN77" i="8"/>
  <c r="BL52" i="8"/>
  <c r="BL54" i="8"/>
  <c r="BF31" i="8"/>
  <c r="BL121" i="8" l="1"/>
  <c r="BL123" i="8"/>
  <c r="BO77" i="8"/>
  <c r="BO75" i="8"/>
  <c r="BM52" i="8"/>
  <c r="BM54" i="8"/>
  <c r="BG31" i="8"/>
  <c r="BM121" i="8" l="1"/>
  <c r="BM123" i="8"/>
  <c r="BP75" i="8"/>
  <c r="D75" i="8" s="1"/>
  <c r="BP77" i="8"/>
  <c r="BN52" i="8"/>
  <c r="BN54" i="8"/>
  <c r="BH31" i="8"/>
  <c r="BN121" i="8" l="1"/>
  <c r="BN123" i="8"/>
  <c r="D77" i="8"/>
  <c r="D78" i="8"/>
  <c r="BO52" i="8"/>
  <c r="BO54" i="8"/>
  <c r="BI31" i="8"/>
  <c r="BO121" i="8" l="1"/>
  <c r="BO123" i="8"/>
  <c r="BP52" i="8"/>
  <c r="BP54" i="8"/>
  <c r="BJ31" i="8"/>
  <c r="BP121" i="8" l="1"/>
  <c r="BP123" i="8"/>
  <c r="BQ52" i="8"/>
  <c r="BQ54" i="8"/>
  <c r="BK31" i="8"/>
  <c r="BQ121" i="8" l="1"/>
  <c r="BQ123" i="8"/>
  <c r="BR52" i="8"/>
  <c r="BR54" i="8"/>
  <c r="BL31" i="8"/>
  <c r="BR121" i="8" l="1"/>
  <c r="BR123" i="8"/>
  <c r="BS54" i="8"/>
  <c r="BS52" i="8"/>
  <c r="BM31" i="8"/>
  <c r="BS121" i="8" l="1"/>
  <c r="BS123" i="8"/>
  <c r="BT52" i="8"/>
  <c r="BT54" i="8"/>
  <c r="BN31" i="8"/>
  <c r="BT121" i="8" l="1"/>
  <c r="BT123" i="8"/>
  <c r="BU52" i="8"/>
  <c r="BU54" i="8"/>
  <c r="BO31" i="8"/>
  <c r="BU121" i="8" l="1"/>
  <c r="BU123" i="8"/>
  <c r="BV52" i="8"/>
  <c r="BV54" i="8"/>
  <c r="BP31" i="8"/>
  <c r="BV121" i="8" l="1"/>
  <c r="BV123" i="8"/>
  <c r="BW54" i="8"/>
  <c r="BW52" i="8"/>
  <c r="BQ31" i="8"/>
  <c r="BW121" i="8" l="1"/>
  <c r="BW123" i="8"/>
  <c r="BX52" i="8"/>
  <c r="BX54" i="8"/>
  <c r="BR31" i="8"/>
  <c r="BX121" i="8" l="1"/>
  <c r="BX123" i="8"/>
  <c r="BY52" i="8"/>
  <c r="BY54" i="8"/>
  <c r="BS31" i="8"/>
  <c r="BY121" i="8" l="1"/>
  <c r="BY123" i="8"/>
  <c r="BZ52" i="8"/>
  <c r="BZ54" i="8"/>
  <c r="BT31" i="8"/>
  <c r="BZ121" i="8" l="1"/>
  <c r="BZ123" i="8"/>
  <c r="CA52" i="8"/>
  <c r="CA54" i="8"/>
  <c r="BU31" i="8"/>
  <c r="CA121" i="8" l="1"/>
  <c r="CA123" i="8"/>
  <c r="CB52" i="8"/>
  <c r="CB54" i="8"/>
  <c r="BV31" i="8"/>
  <c r="CB121" i="8" l="1"/>
  <c r="CB123" i="8"/>
  <c r="CC52" i="8"/>
  <c r="CC54" i="8"/>
  <c r="BW31" i="8"/>
  <c r="CC121" i="8" l="1"/>
  <c r="CC123" i="8"/>
  <c r="CD52" i="8"/>
  <c r="CD54" i="8"/>
  <c r="BX31" i="8"/>
  <c r="CD121" i="8" l="1"/>
  <c r="CD123" i="8"/>
  <c r="CE52" i="8"/>
  <c r="CE54" i="8"/>
  <c r="BY31" i="8"/>
  <c r="CE121" i="8" l="1"/>
  <c r="CE123" i="8"/>
  <c r="CF52" i="8"/>
  <c r="CF54" i="8"/>
  <c r="BZ31" i="8"/>
  <c r="CF121" i="8" l="1"/>
  <c r="CF123" i="8"/>
  <c r="CG52" i="8"/>
  <c r="CG54" i="8"/>
  <c r="CA31" i="8"/>
  <c r="CG121" i="8" l="1"/>
  <c r="CG123" i="8"/>
  <c r="CH52" i="8"/>
  <c r="CH54" i="8"/>
  <c r="CB31" i="8"/>
  <c r="CH121" i="8" l="1"/>
  <c r="CH123" i="8"/>
  <c r="CI52" i="8"/>
  <c r="CI54" i="8"/>
  <c r="CC31" i="8"/>
  <c r="CI121" i="8" l="1"/>
  <c r="CI123" i="8"/>
  <c r="CJ52" i="8"/>
  <c r="CJ54" i="8"/>
  <c r="CD31" i="8"/>
  <c r="CJ121" i="8" l="1"/>
  <c r="CJ123" i="8"/>
  <c r="CK52" i="8"/>
  <c r="CK54" i="8"/>
  <c r="CE31" i="8"/>
  <c r="CK121" i="8" l="1"/>
  <c r="CK123" i="8"/>
  <c r="CL52" i="8"/>
  <c r="CL54" i="8"/>
  <c r="CF31" i="8"/>
  <c r="L21" i="7"/>
  <c r="L6" i="7"/>
  <c r="L4" i="7"/>
  <c r="K2" i="7"/>
  <c r="L2" i="7" s="1"/>
  <c r="M2" i="7" s="1"/>
  <c r="N2" i="7" s="1"/>
  <c r="O2" i="7" s="1"/>
  <c r="P2" i="7" s="1"/>
  <c r="Q2" i="7" s="1"/>
  <c r="R2" i="7" s="1"/>
  <c r="S2" i="7" s="1"/>
  <c r="T2" i="7" s="1"/>
  <c r="U2" i="7" s="1"/>
  <c r="V2" i="7" s="1"/>
  <c r="W2" i="7" s="1"/>
  <c r="X2" i="7" s="1"/>
  <c r="Y2" i="7" s="1"/>
  <c r="Z2" i="7" s="1"/>
  <c r="AA2" i="7" s="1"/>
  <c r="AB2" i="7" s="1"/>
  <c r="AC2" i="7" s="1"/>
  <c r="AD2" i="7" s="1"/>
  <c r="AE2" i="7" s="1"/>
  <c r="AF2" i="7" s="1"/>
  <c r="AG2" i="7" s="1"/>
  <c r="AH2" i="7" s="1"/>
  <c r="AI2" i="7" s="1"/>
  <c r="AJ2" i="7" s="1"/>
  <c r="AK2" i="7" s="1"/>
  <c r="AL2" i="7" s="1"/>
  <c r="AM2" i="7" s="1"/>
  <c r="AN2" i="7" s="1"/>
  <c r="AO2" i="7" s="1"/>
  <c r="AP2" i="7" s="1"/>
  <c r="AQ2" i="7" s="1"/>
  <c r="AR2" i="7" s="1"/>
  <c r="AS2" i="7" s="1"/>
  <c r="AT2" i="7" s="1"/>
  <c r="AU2" i="7" s="1"/>
  <c r="AV2" i="7" s="1"/>
  <c r="AW2" i="7" s="1"/>
  <c r="AX2" i="7" s="1"/>
  <c r="AY2" i="7" s="1"/>
  <c r="AZ2" i="7" s="1"/>
  <c r="BA2" i="7" s="1"/>
  <c r="BB2" i="7" s="1"/>
  <c r="BC2" i="7" s="1"/>
  <c r="BD2" i="7" s="1"/>
  <c r="BE2" i="7" s="1"/>
  <c r="BF2" i="7" s="1"/>
  <c r="BG2" i="7" s="1"/>
  <c r="BH2" i="7" s="1"/>
  <c r="BI2" i="7" s="1"/>
  <c r="BJ2" i="7" s="1"/>
  <c r="BK2" i="7" s="1"/>
  <c r="BL2" i="7" s="1"/>
  <c r="BM2" i="7" s="1"/>
  <c r="BN2" i="7" s="1"/>
  <c r="BO2" i="7" s="1"/>
  <c r="BP2" i="7" s="1"/>
  <c r="BQ2" i="7" s="1"/>
  <c r="BR2" i="7" s="1"/>
  <c r="BS2" i="7" s="1"/>
  <c r="BT2" i="7" s="1"/>
  <c r="BU2" i="7" s="1"/>
  <c r="BV2" i="7" s="1"/>
  <c r="BW2" i="7" s="1"/>
  <c r="BX2" i="7" s="1"/>
  <c r="BY2" i="7" s="1"/>
  <c r="BZ2" i="7" s="1"/>
  <c r="CA2" i="7" s="1"/>
  <c r="CB2" i="7" s="1"/>
  <c r="CC2" i="7" s="1"/>
  <c r="CD2" i="7" s="1"/>
  <c r="CE2" i="7" s="1"/>
  <c r="CF2" i="7" s="1"/>
  <c r="CG2" i="7" s="1"/>
  <c r="CH2" i="7" s="1"/>
  <c r="CI2" i="7" s="1"/>
  <c r="CJ2" i="7" s="1"/>
  <c r="J2" i="7"/>
  <c r="H113" i="7"/>
  <c r="I110" i="7"/>
  <c r="H108" i="7"/>
  <c r="D107" i="7"/>
  <c r="H104" i="7"/>
  <c r="H90" i="7"/>
  <c r="I87" i="7"/>
  <c r="H85" i="7"/>
  <c r="D84" i="7"/>
  <c r="H81" i="7"/>
  <c r="H67" i="7"/>
  <c r="I64" i="7"/>
  <c r="D61" i="7"/>
  <c r="H62" i="7" s="1"/>
  <c r="H58" i="7"/>
  <c r="I44" i="7"/>
  <c r="H44" i="7"/>
  <c r="I41" i="7"/>
  <c r="H39" i="7"/>
  <c r="H42" i="7" s="1"/>
  <c r="D38" i="7"/>
  <c r="H35" i="7"/>
  <c r="A34" i="7"/>
  <c r="B32" i="7"/>
  <c r="H21" i="7"/>
  <c r="I18" i="7"/>
  <c r="D15" i="7"/>
  <c r="H16" i="7" s="1"/>
  <c r="H12" i="7"/>
  <c r="B11" i="7"/>
  <c r="J6" i="7"/>
  <c r="J18" i="7" s="1"/>
  <c r="I4" i="7"/>
  <c r="H115" i="6"/>
  <c r="H113" i="6"/>
  <c r="I110" i="6"/>
  <c r="D107" i="6"/>
  <c r="I104" i="6"/>
  <c r="H104" i="6"/>
  <c r="H92" i="6"/>
  <c r="H90" i="6"/>
  <c r="I87" i="6"/>
  <c r="H85" i="6"/>
  <c r="D84" i="6"/>
  <c r="H81" i="6"/>
  <c r="H69" i="6"/>
  <c r="H67" i="6"/>
  <c r="I64" i="6"/>
  <c r="D61" i="6"/>
  <c r="H62" i="6" s="1"/>
  <c r="H58" i="6"/>
  <c r="A57" i="6"/>
  <c r="B78" i="6" s="1"/>
  <c r="H46" i="6"/>
  <c r="H44" i="6"/>
  <c r="I41" i="6"/>
  <c r="D38" i="6"/>
  <c r="H35" i="6"/>
  <c r="A34" i="6"/>
  <c r="B32" i="6"/>
  <c r="H23" i="6"/>
  <c r="H21" i="6"/>
  <c r="I18" i="6"/>
  <c r="D15" i="6"/>
  <c r="H12" i="6"/>
  <c r="B11" i="6"/>
  <c r="J6" i="6"/>
  <c r="J41" i="6" s="1"/>
  <c r="I4" i="6"/>
  <c r="I113" i="6" s="1"/>
  <c r="J2" i="6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M6" i="5"/>
  <c r="M4" i="5"/>
  <c r="M2" i="5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H162" i="5"/>
  <c r="I158" i="5"/>
  <c r="I159" i="5" s="1"/>
  <c r="H158" i="5"/>
  <c r="H157" i="5"/>
  <c r="H156" i="5"/>
  <c r="H155" i="5"/>
  <c r="H154" i="5"/>
  <c r="D154" i="5"/>
  <c r="I149" i="5"/>
  <c r="H149" i="5"/>
  <c r="J146" i="5"/>
  <c r="I146" i="5"/>
  <c r="I155" i="5" s="1"/>
  <c r="H144" i="5"/>
  <c r="D143" i="5"/>
  <c r="I140" i="5"/>
  <c r="H140" i="5"/>
  <c r="H130" i="5"/>
  <c r="I126" i="5"/>
  <c r="H126" i="5"/>
  <c r="H127" i="5" s="1"/>
  <c r="H125" i="5"/>
  <c r="H124" i="5"/>
  <c r="H123" i="5"/>
  <c r="H122" i="5"/>
  <c r="D122" i="5"/>
  <c r="I117" i="5"/>
  <c r="H117" i="5"/>
  <c r="J114" i="5"/>
  <c r="I114" i="5"/>
  <c r="I124" i="5" s="1"/>
  <c r="H112" i="5"/>
  <c r="H115" i="5" s="1"/>
  <c r="D111" i="5"/>
  <c r="I108" i="5"/>
  <c r="H108" i="5"/>
  <c r="A107" i="5"/>
  <c r="B137" i="5" s="1"/>
  <c r="H98" i="5"/>
  <c r="I94" i="5"/>
  <c r="H94" i="5"/>
  <c r="H93" i="5"/>
  <c r="H92" i="5"/>
  <c r="H91" i="5"/>
  <c r="H90" i="5"/>
  <c r="D90" i="5"/>
  <c r="I85" i="5"/>
  <c r="H85" i="5"/>
  <c r="J82" i="5"/>
  <c r="I82" i="5"/>
  <c r="H80" i="5"/>
  <c r="D79" i="5"/>
  <c r="I76" i="5"/>
  <c r="H76" i="5"/>
  <c r="A75" i="5"/>
  <c r="B105" i="5" s="1"/>
  <c r="A43" i="5"/>
  <c r="B73" i="5"/>
  <c r="H66" i="5"/>
  <c r="I62" i="5"/>
  <c r="I63" i="5" s="1"/>
  <c r="H62" i="5"/>
  <c r="H61" i="5"/>
  <c r="H60" i="5"/>
  <c r="H59" i="5"/>
  <c r="I58" i="5"/>
  <c r="H58" i="5"/>
  <c r="D58" i="5"/>
  <c r="I53" i="5"/>
  <c r="H53" i="5"/>
  <c r="J50" i="5"/>
  <c r="I50" i="5"/>
  <c r="I59" i="5" s="1"/>
  <c r="H48" i="5"/>
  <c r="D47" i="5"/>
  <c r="I44" i="5"/>
  <c r="H44" i="5"/>
  <c r="B43" i="5"/>
  <c r="B41" i="5"/>
  <c r="B11" i="5"/>
  <c r="H34" i="5"/>
  <c r="H30" i="5"/>
  <c r="H29" i="5"/>
  <c r="H28" i="5"/>
  <c r="H27" i="5"/>
  <c r="H26" i="5"/>
  <c r="D26" i="5"/>
  <c r="H21" i="5"/>
  <c r="I18" i="5"/>
  <c r="H12" i="5"/>
  <c r="D15" i="5"/>
  <c r="H16" i="5" s="1"/>
  <c r="H19" i="5" s="1"/>
  <c r="J6" i="5"/>
  <c r="K6" i="5" s="1"/>
  <c r="I4" i="5"/>
  <c r="J2" i="5"/>
  <c r="K2" i="5" s="1"/>
  <c r="L2" i="5" s="1"/>
  <c r="I22" i="3"/>
  <c r="CL121" i="8" l="1"/>
  <c r="CL123" i="8"/>
  <c r="CM54" i="8"/>
  <c r="CM52" i="8"/>
  <c r="CG31" i="8"/>
  <c r="L113" i="7"/>
  <c r="L81" i="7"/>
  <c r="L58" i="7"/>
  <c r="L104" i="7"/>
  <c r="L67" i="7"/>
  <c r="L35" i="7"/>
  <c r="L12" i="7"/>
  <c r="L90" i="7"/>
  <c r="M4" i="7"/>
  <c r="L44" i="7"/>
  <c r="L110" i="7"/>
  <c r="L87" i="7"/>
  <c r="L64" i="7"/>
  <c r="L41" i="7"/>
  <c r="L18" i="7"/>
  <c r="M6" i="7"/>
  <c r="H19" i="7"/>
  <c r="H31" i="7" s="1"/>
  <c r="H77" i="7"/>
  <c r="H65" i="7"/>
  <c r="I104" i="7"/>
  <c r="I67" i="7"/>
  <c r="I81" i="7"/>
  <c r="I58" i="7"/>
  <c r="I35" i="7"/>
  <c r="I90" i="7"/>
  <c r="I113" i="7"/>
  <c r="J110" i="7"/>
  <c r="J87" i="7"/>
  <c r="J64" i="7"/>
  <c r="J41" i="7"/>
  <c r="I21" i="7"/>
  <c r="H54" i="7"/>
  <c r="A57" i="7"/>
  <c r="B55" i="7"/>
  <c r="B34" i="7"/>
  <c r="J4" i="7"/>
  <c r="K6" i="7"/>
  <c r="I12" i="7"/>
  <c r="H123" i="7"/>
  <c r="H111" i="7"/>
  <c r="H88" i="7"/>
  <c r="H100" i="7" s="1"/>
  <c r="J64" i="6"/>
  <c r="I67" i="6"/>
  <c r="H108" i="6"/>
  <c r="I58" i="6"/>
  <c r="J87" i="6"/>
  <c r="I90" i="6"/>
  <c r="I81" i="6"/>
  <c r="J110" i="6"/>
  <c r="A80" i="6"/>
  <c r="B57" i="6"/>
  <c r="H65" i="6"/>
  <c r="H77" i="6" s="1"/>
  <c r="H88" i="6"/>
  <c r="H100" i="6" s="1"/>
  <c r="H111" i="6"/>
  <c r="H123" i="6" s="1"/>
  <c r="I69" i="6"/>
  <c r="I92" i="6"/>
  <c r="I115" i="6"/>
  <c r="J115" i="6"/>
  <c r="J18" i="6"/>
  <c r="B55" i="6"/>
  <c r="B34" i="6"/>
  <c r="J4" i="6"/>
  <c r="K6" i="6"/>
  <c r="I12" i="6"/>
  <c r="I23" i="6"/>
  <c r="H39" i="6"/>
  <c r="I46" i="6"/>
  <c r="H16" i="6"/>
  <c r="I21" i="6"/>
  <c r="I35" i="6"/>
  <c r="I44" i="6"/>
  <c r="H129" i="5"/>
  <c r="M122" i="5"/>
  <c r="M117" i="5"/>
  <c r="M108" i="5"/>
  <c r="M154" i="5"/>
  <c r="M162" i="5"/>
  <c r="M157" i="5"/>
  <c r="M155" i="5"/>
  <c r="M149" i="5"/>
  <c r="M140" i="5"/>
  <c r="M126" i="5"/>
  <c r="M127" i="5" s="1"/>
  <c r="M94" i="5"/>
  <c r="M95" i="5" s="1"/>
  <c r="M90" i="5"/>
  <c r="M85" i="5"/>
  <c r="M76" i="5"/>
  <c r="M62" i="5"/>
  <c r="M63" i="5" s="1"/>
  <c r="M58" i="5"/>
  <c r="M53" i="5"/>
  <c r="M44" i="5"/>
  <c r="M30" i="5"/>
  <c r="M31" i="5" s="1"/>
  <c r="M26" i="5"/>
  <c r="M21" i="5"/>
  <c r="N4" i="5"/>
  <c r="M158" i="5"/>
  <c r="M159" i="5" s="1"/>
  <c r="M156" i="5"/>
  <c r="M114" i="5"/>
  <c r="M123" i="5" s="1"/>
  <c r="M82" i="5"/>
  <c r="M50" i="5"/>
  <c r="N6" i="5"/>
  <c r="M146" i="5"/>
  <c r="M12" i="5"/>
  <c r="M18" i="5"/>
  <c r="L6" i="5"/>
  <c r="K82" i="5"/>
  <c r="K146" i="5"/>
  <c r="K50" i="5"/>
  <c r="K114" i="5"/>
  <c r="L146" i="5"/>
  <c r="H134" i="5"/>
  <c r="H136" i="5"/>
  <c r="I123" i="5"/>
  <c r="I125" i="5" s="1"/>
  <c r="I127" i="5"/>
  <c r="I130" i="5"/>
  <c r="A139" i="5"/>
  <c r="I154" i="5"/>
  <c r="I122" i="5"/>
  <c r="H147" i="5"/>
  <c r="B107" i="5"/>
  <c r="I156" i="5"/>
  <c r="I157" i="5" s="1"/>
  <c r="H159" i="5"/>
  <c r="H161" i="5" s="1"/>
  <c r="H168" i="5" s="1"/>
  <c r="I91" i="5"/>
  <c r="I95" i="5"/>
  <c r="I90" i="5"/>
  <c r="B75" i="5"/>
  <c r="H83" i="5"/>
  <c r="I92" i="5"/>
  <c r="H95" i="5"/>
  <c r="H97" i="5" s="1"/>
  <c r="H51" i="5"/>
  <c r="I60" i="5"/>
  <c r="I61" i="5" s="1"/>
  <c r="H63" i="5"/>
  <c r="H65" i="5" s="1"/>
  <c r="I28" i="5"/>
  <c r="J18" i="5"/>
  <c r="L18" i="5"/>
  <c r="I30" i="5"/>
  <c r="I31" i="5" s="1"/>
  <c r="I27" i="5"/>
  <c r="J4" i="5"/>
  <c r="J59" i="5" s="1"/>
  <c r="I21" i="5"/>
  <c r="I26" i="5"/>
  <c r="H31" i="5"/>
  <c r="I12" i="5"/>
  <c r="K18" i="5"/>
  <c r="R158" i="3"/>
  <c r="Q158" i="3"/>
  <c r="P158" i="3"/>
  <c r="O158" i="3"/>
  <c r="N158" i="3"/>
  <c r="M158" i="3"/>
  <c r="L158" i="3"/>
  <c r="K158" i="3"/>
  <c r="J158" i="3"/>
  <c r="I158" i="3"/>
  <c r="H151" i="3"/>
  <c r="R147" i="3"/>
  <c r="Q147" i="3"/>
  <c r="P147" i="3"/>
  <c r="O147" i="3"/>
  <c r="N147" i="3"/>
  <c r="M147" i="3"/>
  <c r="L147" i="3"/>
  <c r="K147" i="3"/>
  <c r="J147" i="3"/>
  <c r="I147" i="3"/>
  <c r="H147" i="3"/>
  <c r="H146" i="3"/>
  <c r="H145" i="3"/>
  <c r="P144" i="3"/>
  <c r="M144" i="3"/>
  <c r="H144" i="3"/>
  <c r="Q143" i="3"/>
  <c r="P143" i="3"/>
  <c r="J143" i="3"/>
  <c r="I143" i="3"/>
  <c r="H143" i="3"/>
  <c r="D143" i="3"/>
  <c r="R138" i="3"/>
  <c r="Q138" i="3"/>
  <c r="P138" i="3"/>
  <c r="O138" i="3"/>
  <c r="N138" i="3"/>
  <c r="M138" i="3"/>
  <c r="L138" i="3"/>
  <c r="K138" i="3"/>
  <c r="J138" i="3"/>
  <c r="I138" i="3"/>
  <c r="H138" i="3"/>
  <c r="R135" i="3"/>
  <c r="Q135" i="3"/>
  <c r="P135" i="3"/>
  <c r="O135" i="3"/>
  <c r="N135" i="3"/>
  <c r="N144" i="3" s="1"/>
  <c r="M135" i="3"/>
  <c r="L135" i="3"/>
  <c r="K135" i="3"/>
  <c r="J135" i="3"/>
  <c r="I135" i="3"/>
  <c r="R134" i="3"/>
  <c r="Q134" i="3"/>
  <c r="P134" i="3"/>
  <c r="O134" i="3"/>
  <c r="N134" i="3"/>
  <c r="M134" i="3"/>
  <c r="L134" i="3"/>
  <c r="K134" i="3"/>
  <c r="J134" i="3"/>
  <c r="I134" i="3"/>
  <c r="H134" i="3"/>
  <c r="H133" i="3"/>
  <c r="H136" i="3" s="1"/>
  <c r="D132" i="3"/>
  <c r="P148" i="3" s="1"/>
  <c r="R124" i="3"/>
  <c r="Q124" i="3"/>
  <c r="P124" i="3"/>
  <c r="O124" i="3"/>
  <c r="N124" i="3"/>
  <c r="M124" i="3"/>
  <c r="L124" i="3"/>
  <c r="K124" i="3"/>
  <c r="J124" i="3"/>
  <c r="I124" i="3"/>
  <c r="R117" i="3"/>
  <c r="Q117" i="3"/>
  <c r="P117" i="3"/>
  <c r="H117" i="3"/>
  <c r="R113" i="3"/>
  <c r="Q113" i="3"/>
  <c r="P113" i="3"/>
  <c r="O113" i="3"/>
  <c r="N113" i="3"/>
  <c r="M113" i="3"/>
  <c r="L113" i="3"/>
  <c r="K113" i="3"/>
  <c r="J113" i="3"/>
  <c r="I113" i="3"/>
  <c r="H113" i="3"/>
  <c r="R112" i="3"/>
  <c r="Q112" i="3"/>
  <c r="P112" i="3"/>
  <c r="H112" i="3"/>
  <c r="R111" i="3"/>
  <c r="Q111" i="3"/>
  <c r="P111" i="3"/>
  <c r="H111" i="3"/>
  <c r="R110" i="3"/>
  <c r="Q110" i="3"/>
  <c r="P110" i="3"/>
  <c r="H110" i="3"/>
  <c r="R109" i="3"/>
  <c r="Q109" i="3"/>
  <c r="P109" i="3"/>
  <c r="N109" i="3"/>
  <c r="L109" i="3"/>
  <c r="H109" i="3"/>
  <c r="D109" i="3"/>
  <c r="R104" i="3"/>
  <c r="Q104" i="3"/>
  <c r="P104" i="3"/>
  <c r="N104" i="3"/>
  <c r="L104" i="3"/>
  <c r="K104" i="3"/>
  <c r="J104" i="3"/>
  <c r="I104" i="3"/>
  <c r="H104" i="3"/>
  <c r="R101" i="3"/>
  <c r="Q101" i="3"/>
  <c r="P101" i="3"/>
  <c r="O101" i="3"/>
  <c r="N101" i="3"/>
  <c r="M101" i="3"/>
  <c r="L101" i="3"/>
  <c r="K101" i="3"/>
  <c r="J101" i="3"/>
  <c r="I101" i="3"/>
  <c r="R100" i="3"/>
  <c r="Q100" i="3"/>
  <c r="P100" i="3"/>
  <c r="O100" i="3"/>
  <c r="N100" i="3"/>
  <c r="M100" i="3"/>
  <c r="L100" i="3"/>
  <c r="K100" i="3"/>
  <c r="J100" i="3"/>
  <c r="I100" i="3"/>
  <c r="H100" i="3"/>
  <c r="D98" i="3"/>
  <c r="P114" i="3" s="1"/>
  <c r="R90" i="3"/>
  <c r="Q90" i="3"/>
  <c r="P90" i="3"/>
  <c r="O90" i="3"/>
  <c r="N90" i="3"/>
  <c r="M90" i="3"/>
  <c r="L90" i="3"/>
  <c r="K90" i="3"/>
  <c r="J90" i="3"/>
  <c r="I90" i="3"/>
  <c r="R83" i="3"/>
  <c r="Q83" i="3"/>
  <c r="P83" i="3"/>
  <c r="H83" i="3"/>
  <c r="R79" i="3"/>
  <c r="Q79" i="3"/>
  <c r="Q80" i="3" s="1"/>
  <c r="P79" i="3"/>
  <c r="O79" i="3"/>
  <c r="N79" i="3"/>
  <c r="M79" i="3"/>
  <c r="L79" i="3"/>
  <c r="K79" i="3"/>
  <c r="J79" i="3"/>
  <c r="I79" i="3"/>
  <c r="I80" i="3" s="1"/>
  <c r="H79" i="3"/>
  <c r="R78" i="3"/>
  <c r="Q78" i="3"/>
  <c r="P78" i="3"/>
  <c r="H78" i="3"/>
  <c r="R77" i="3"/>
  <c r="Q77" i="3"/>
  <c r="P77" i="3"/>
  <c r="H77" i="3"/>
  <c r="R76" i="3"/>
  <c r="Q76" i="3"/>
  <c r="P76" i="3"/>
  <c r="H76" i="3"/>
  <c r="R75" i="3"/>
  <c r="Q75" i="3"/>
  <c r="P75" i="3"/>
  <c r="H75" i="3"/>
  <c r="D75" i="3"/>
  <c r="R70" i="3"/>
  <c r="Q70" i="3"/>
  <c r="P70" i="3"/>
  <c r="N70" i="3"/>
  <c r="M70" i="3"/>
  <c r="L70" i="3"/>
  <c r="K70" i="3"/>
  <c r="J70" i="3"/>
  <c r="I70" i="3"/>
  <c r="H70" i="3"/>
  <c r="R67" i="3"/>
  <c r="Q67" i="3"/>
  <c r="P67" i="3"/>
  <c r="O67" i="3"/>
  <c r="N67" i="3"/>
  <c r="M67" i="3"/>
  <c r="M76" i="3" s="1"/>
  <c r="L67" i="3"/>
  <c r="K67" i="3"/>
  <c r="J67" i="3"/>
  <c r="I67" i="3"/>
  <c r="R66" i="3"/>
  <c r="Q66" i="3"/>
  <c r="P66" i="3"/>
  <c r="O66" i="3"/>
  <c r="N66" i="3"/>
  <c r="M66" i="3"/>
  <c r="L66" i="3"/>
  <c r="K66" i="3"/>
  <c r="J66" i="3"/>
  <c r="I66" i="3"/>
  <c r="H66" i="3"/>
  <c r="D64" i="3"/>
  <c r="P80" i="3" s="1"/>
  <c r="J56" i="3"/>
  <c r="K56" i="3"/>
  <c r="L56" i="3"/>
  <c r="M56" i="3"/>
  <c r="N56" i="3"/>
  <c r="O56" i="3"/>
  <c r="P56" i="3"/>
  <c r="Q56" i="3"/>
  <c r="R56" i="3"/>
  <c r="I56" i="3"/>
  <c r="I7" i="3"/>
  <c r="J7" i="3" s="1"/>
  <c r="K7" i="3" s="1"/>
  <c r="L7" i="3" s="1"/>
  <c r="M7" i="3" s="1"/>
  <c r="N7" i="3" s="1"/>
  <c r="O7" i="3" s="1"/>
  <c r="P7" i="3" s="1"/>
  <c r="Q7" i="3" s="1"/>
  <c r="R7" i="3" s="1"/>
  <c r="I33" i="3"/>
  <c r="D30" i="3"/>
  <c r="H18" i="3"/>
  <c r="I20" i="3" s="1"/>
  <c r="I17" i="3"/>
  <c r="J15" i="3"/>
  <c r="K15" i="3"/>
  <c r="L15" i="3"/>
  <c r="M15" i="3"/>
  <c r="N15" i="3"/>
  <c r="O15" i="3"/>
  <c r="P15" i="3"/>
  <c r="Q15" i="3"/>
  <c r="R15" i="3"/>
  <c r="I15" i="3"/>
  <c r="H10" i="3"/>
  <c r="H23" i="3" s="1"/>
  <c r="I13" i="3"/>
  <c r="J12" i="3"/>
  <c r="K12" i="3" s="1"/>
  <c r="L12" i="3" s="1"/>
  <c r="M12" i="3" s="1"/>
  <c r="N12" i="3" s="1"/>
  <c r="J11" i="3"/>
  <c r="K11" i="3" s="1"/>
  <c r="L11" i="3" s="1"/>
  <c r="M11" i="3" s="1"/>
  <c r="N11" i="3" s="1"/>
  <c r="O11" i="3" s="1"/>
  <c r="P11" i="3" s="1"/>
  <c r="Q11" i="3" s="1"/>
  <c r="R11" i="3" s="1"/>
  <c r="J8" i="3"/>
  <c r="K8" i="3" s="1"/>
  <c r="L8" i="3" s="1"/>
  <c r="M8" i="3" s="1"/>
  <c r="N8" i="3" s="1"/>
  <c r="O8" i="3" s="1"/>
  <c r="P8" i="3" s="1"/>
  <c r="Q8" i="3" s="1"/>
  <c r="R8" i="3" s="1"/>
  <c r="R33" i="3" s="1"/>
  <c r="CM121" i="8" l="1"/>
  <c r="CM123" i="8"/>
  <c r="CN52" i="8"/>
  <c r="CN54" i="8"/>
  <c r="CH31" i="8"/>
  <c r="M110" i="7"/>
  <c r="M87" i="7"/>
  <c r="N6" i="7"/>
  <c r="M41" i="7"/>
  <c r="M64" i="7"/>
  <c r="M18" i="7"/>
  <c r="M113" i="7"/>
  <c r="M104" i="7"/>
  <c r="M90" i="7"/>
  <c r="M81" i="7"/>
  <c r="M67" i="7"/>
  <c r="M58" i="7"/>
  <c r="M35" i="7"/>
  <c r="M12" i="7"/>
  <c r="N4" i="7"/>
  <c r="M44" i="7"/>
  <c r="M21" i="7"/>
  <c r="K110" i="7"/>
  <c r="K87" i="7"/>
  <c r="K64" i="7"/>
  <c r="K41" i="7"/>
  <c r="K18" i="7"/>
  <c r="J113" i="7"/>
  <c r="J90" i="7"/>
  <c r="J104" i="7"/>
  <c r="J81" i="7"/>
  <c r="J58" i="7"/>
  <c r="J67" i="7"/>
  <c r="J44" i="7"/>
  <c r="J21" i="7"/>
  <c r="J35" i="7"/>
  <c r="J12" i="7"/>
  <c r="K4" i="7"/>
  <c r="A80" i="7"/>
  <c r="B78" i="7"/>
  <c r="B57" i="7"/>
  <c r="I77" i="7"/>
  <c r="K87" i="6"/>
  <c r="K110" i="6"/>
  <c r="K64" i="6"/>
  <c r="J90" i="6"/>
  <c r="J58" i="6"/>
  <c r="J67" i="6"/>
  <c r="J113" i="6"/>
  <c r="J104" i="6"/>
  <c r="J81" i="6"/>
  <c r="J69" i="6"/>
  <c r="J92" i="6"/>
  <c r="B101" i="6"/>
  <c r="B80" i="6"/>
  <c r="A103" i="6"/>
  <c r="H19" i="6"/>
  <c r="H31" i="6" s="1"/>
  <c r="L6" i="6"/>
  <c r="K41" i="6"/>
  <c r="K18" i="6"/>
  <c r="H42" i="6"/>
  <c r="H54" i="6" s="1"/>
  <c r="J44" i="6"/>
  <c r="J46" i="6"/>
  <c r="J23" i="6"/>
  <c r="J12" i="6"/>
  <c r="K4" i="6"/>
  <c r="J35" i="6"/>
  <c r="J21" i="6"/>
  <c r="M27" i="5"/>
  <c r="M59" i="5"/>
  <c r="M91" i="5"/>
  <c r="M161" i="5"/>
  <c r="M166" i="5" s="1"/>
  <c r="N114" i="5"/>
  <c r="N82" i="5"/>
  <c r="N50" i="5"/>
  <c r="O6" i="5"/>
  <c r="N146" i="5"/>
  <c r="N18" i="5"/>
  <c r="N123" i="5"/>
  <c r="N122" i="5"/>
  <c r="N117" i="5"/>
  <c r="N108" i="5"/>
  <c r="N162" i="5"/>
  <c r="N157" i="5"/>
  <c r="N155" i="5"/>
  <c r="N149" i="5"/>
  <c r="N140" i="5"/>
  <c r="N126" i="5"/>
  <c r="N127" i="5" s="1"/>
  <c r="N94" i="5"/>
  <c r="N95" i="5" s="1"/>
  <c r="N92" i="5"/>
  <c r="N91" i="5"/>
  <c r="N93" i="5" s="1"/>
  <c r="N90" i="5"/>
  <c r="N85" i="5"/>
  <c r="N76" i="5"/>
  <c r="N62" i="5"/>
  <c r="N63" i="5" s="1"/>
  <c r="N59" i="5"/>
  <c r="N58" i="5"/>
  <c r="N53" i="5"/>
  <c r="N44" i="5"/>
  <c r="N30" i="5"/>
  <c r="N31" i="5" s="1"/>
  <c r="N27" i="5"/>
  <c r="N26" i="5"/>
  <c r="N21" i="5"/>
  <c r="N156" i="5"/>
  <c r="N154" i="5"/>
  <c r="O4" i="5"/>
  <c r="N158" i="5"/>
  <c r="N159" i="5" s="1"/>
  <c r="N12" i="5"/>
  <c r="J155" i="5"/>
  <c r="J157" i="5" s="1"/>
  <c r="J91" i="5"/>
  <c r="J123" i="5"/>
  <c r="L114" i="5"/>
  <c r="L50" i="5"/>
  <c r="L82" i="5"/>
  <c r="J122" i="5"/>
  <c r="J154" i="5"/>
  <c r="J12" i="5"/>
  <c r="J149" i="5"/>
  <c r="J94" i="5"/>
  <c r="J95" i="5" s="1"/>
  <c r="J76" i="5"/>
  <c r="J44" i="5"/>
  <c r="J126" i="5"/>
  <c r="J127" i="5" s="1"/>
  <c r="J108" i="5"/>
  <c r="J85" i="5"/>
  <c r="J53" i="5"/>
  <c r="J158" i="5"/>
  <c r="J159" i="5" s="1"/>
  <c r="J117" i="5"/>
  <c r="J62" i="5"/>
  <c r="J63" i="5" s="1"/>
  <c r="J140" i="5"/>
  <c r="J58" i="5"/>
  <c r="J90" i="5"/>
  <c r="J124" i="5"/>
  <c r="J156" i="5"/>
  <c r="I161" i="5"/>
  <c r="H166" i="5"/>
  <c r="I162" i="5"/>
  <c r="I129" i="5"/>
  <c r="J162" i="5"/>
  <c r="B169" i="5"/>
  <c r="B139" i="5"/>
  <c r="H102" i="5"/>
  <c r="I98" i="5"/>
  <c r="H104" i="5"/>
  <c r="I93" i="5"/>
  <c r="H70" i="5"/>
  <c r="I66" i="5"/>
  <c r="H72" i="5"/>
  <c r="I65" i="5"/>
  <c r="J60" i="5"/>
  <c r="J61" i="5" s="1"/>
  <c r="H33" i="5"/>
  <c r="I29" i="5"/>
  <c r="J28" i="5" s="1"/>
  <c r="J30" i="5"/>
  <c r="J31" i="5" s="1"/>
  <c r="J27" i="5"/>
  <c r="J26" i="5"/>
  <c r="J21" i="5"/>
  <c r="K4" i="5"/>
  <c r="J148" i="3"/>
  <c r="R148" i="3"/>
  <c r="H99" i="3"/>
  <c r="H102" i="3" s="1"/>
  <c r="I110" i="3"/>
  <c r="K110" i="3"/>
  <c r="O144" i="3"/>
  <c r="N143" i="3"/>
  <c r="R143" i="3"/>
  <c r="Q144" i="3"/>
  <c r="D158" i="3"/>
  <c r="M104" i="3"/>
  <c r="D124" i="3"/>
  <c r="D90" i="3"/>
  <c r="O143" i="3"/>
  <c r="R144" i="3"/>
  <c r="I148" i="3"/>
  <c r="Q148" i="3"/>
  <c r="D138" i="3"/>
  <c r="K148" i="3"/>
  <c r="K143" i="3"/>
  <c r="L148" i="3"/>
  <c r="L143" i="3"/>
  <c r="I144" i="3"/>
  <c r="M148" i="3"/>
  <c r="M143" i="3"/>
  <c r="J144" i="3"/>
  <c r="N148" i="3"/>
  <c r="K144" i="3"/>
  <c r="O148" i="3"/>
  <c r="L144" i="3"/>
  <c r="I145" i="3"/>
  <c r="H148" i="3"/>
  <c r="H150" i="3" s="1"/>
  <c r="P116" i="3"/>
  <c r="P120" i="3"/>
  <c r="M110" i="3"/>
  <c r="I114" i="3"/>
  <c r="Q114" i="3"/>
  <c r="Q116" i="3" s="1"/>
  <c r="Q120" i="3" s="1"/>
  <c r="I109" i="3"/>
  <c r="N110" i="3"/>
  <c r="J114" i="3"/>
  <c r="R114" i="3"/>
  <c r="R116" i="3" s="1"/>
  <c r="R120" i="3" s="1"/>
  <c r="J109" i="3"/>
  <c r="O110" i="3"/>
  <c r="K114" i="3"/>
  <c r="O104" i="3"/>
  <c r="K109" i="3"/>
  <c r="L114" i="3"/>
  <c r="M114" i="3"/>
  <c r="M109" i="3"/>
  <c r="J110" i="3"/>
  <c r="N114" i="3"/>
  <c r="O114" i="3"/>
  <c r="O109" i="3"/>
  <c r="L110" i="3"/>
  <c r="I111" i="3"/>
  <c r="I112" i="3" s="1"/>
  <c r="H114" i="3"/>
  <c r="H116" i="3" s="1"/>
  <c r="P82" i="3"/>
  <c r="P86" i="3" s="1"/>
  <c r="Q82" i="3"/>
  <c r="Q86" i="3" s="1"/>
  <c r="I75" i="3"/>
  <c r="N76" i="3"/>
  <c r="J80" i="3"/>
  <c r="R80" i="3"/>
  <c r="R82" i="3" s="1"/>
  <c r="R86" i="3" s="1"/>
  <c r="J75" i="3"/>
  <c r="O76" i="3"/>
  <c r="K80" i="3"/>
  <c r="O70" i="3"/>
  <c r="K75" i="3"/>
  <c r="L80" i="3"/>
  <c r="H65" i="3"/>
  <c r="L75" i="3"/>
  <c r="I76" i="3"/>
  <c r="M80" i="3"/>
  <c r="M75" i="3"/>
  <c r="J76" i="3"/>
  <c r="N80" i="3"/>
  <c r="N75" i="3"/>
  <c r="K76" i="3"/>
  <c r="O80" i="3"/>
  <c r="O75" i="3"/>
  <c r="L76" i="3"/>
  <c r="I77" i="3"/>
  <c r="H80" i="3"/>
  <c r="H82" i="3" s="1"/>
  <c r="J33" i="3"/>
  <c r="P33" i="3"/>
  <c r="Q33" i="3"/>
  <c r="K33" i="3"/>
  <c r="O33" i="3"/>
  <c r="N33" i="3"/>
  <c r="M33" i="3"/>
  <c r="L33" i="3"/>
  <c r="J17" i="3"/>
  <c r="J18" i="3" s="1"/>
  <c r="K20" i="3" s="1"/>
  <c r="I18" i="3"/>
  <c r="J20" i="3" s="1"/>
  <c r="I23" i="3"/>
  <c r="J13" i="3"/>
  <c r="J22" i="3" s="1"/>
  <c r="N13" i="3"/>
  <c r="K13" i="3"/>
  <c r="K22" i="3" s="1"/>
  <c r="M13" i="3"/>
  <c r="L13" i="3"/>
  <c r="O12" i="3"/>
  <c r="CN121" i="8" l="1"/>
  <c r="CN123" i="8"/>
  <c r="CO52" i="8"/>
  <c r="CO54" i="8"/>
  <c r="CI31" i="8"/>
  <c r="I31" i="7"/>
  <c r="I100" i="7"/>
  <c r="N104" i="7"/>
  <c r="N90" i="7"/>
  <c r="N67" i="7"/>
  <c r="N113" i="7"/>
  <c r="N81" i="7"/>
  <c r="N58" i="7"/>
  <c r="O4" i="7"/>
  <c r="N44" i="7"/>
  <c r="N21" i="7"/>
  <c r="N12" i="7"/>
  <c r="N35" i="7"/>
  <c r="N110" i="7"/>
  <c r="N87" i="7"/>
  <c r="N64" i="7"/>
  <c r="N18" i="7"/>
  <c r="N41" i="7"/>
  <c r="O6" i="7"/>
  <c r="I54" i="7"/>
  <c r="B101" i="7"/>
  <c r="B80" i="7"/>
  <c r="A103" i="7"/>
  <c r="K113" i="7"/>
  <c r="K90" i="7"/>
  <c r="K104" i="7"/>
  <c r="K81" i="7"/>
  <c r="K67" i="7"/>
  <c r="K58" i="7"/>
  <c r="K44" i="7"/>
  <c r="K35" i="7"/>
  <c r="K12" i="7"/>
  <c r="K21" i="7"/>
  <c r="K115" i="6"/>
  <c r="K67" i="6"/>
  <c r="K104" i="6"/>
  <c r="K92" i="6"/>
  <c r="K113" i="6"/>
  <c r="K81" i="6"/>
  <c r="K69" i="6"/>
  <c r="K90" i="6"/>
  <c r="K58" i="6"/>
  <c r="L64" i="6"/>
  <c r="L110" i="6"/>
  <c r="L87" i="6"/>
  <c r="I123" i="6"/>
  <c r="B124" i="6"/>
  <c r="B103" i="6"/>
  <c r="I77" i="6"/>
  <c r="I100" i="6"/>
  <c r="I54" i="6"/>
  <c r="I31" i="6"/>
  <c r="L18" i="6"/>
  <c r="L41" i="6"/>
  <c r="M6" i="6"/>
  <c r="K44" i="6"/>
  <c r="K46" i="6"/>
  <c r="K35" i="6"/>
  <c r="K21" i="6"/>
  <c r="K23" i="6"/>
  <c r="K12" i="6"/>
  <c r="L4" i="6"/>
  <c r="N98" i="5"/>
  <c r="N97" i="5"/>
  <c r="N102" i="5" s="1"/>
  <c r="N168" i="5"/>
  <c r="N161" i="5"/>
  <c r="N166" i="5" s="1"/>
  <c r="O146" i="5"/>
  <c r="O114" i="5"/>
  <c r="O82" i="5"/>
  <c r="O98" i="5" s="1"/>
  <c r="O50" i="5"/>
  <c r="P6" i="5"/>
  <c r="O18" i="5"/>
  <c r="M168" i="5"/>
  <c r="O162" i="5"/>
  <c r="O158" i="5"/>
  <c r="O159" i="5" s="1"/>
  <c r="O157" i="5"/>
  <c r="O156" i="5"/>
  <c r="O155" i="5"/>
  <c r="O154" i="5"/>
  <c r="O161" i="5" s="1"/>
  <c r="O166" i="5" s="1"/>
  <c r="O149" i="5"/>
  <c r="O140" i="5"/>
  <c r="O126" i="5"/>
  <c r="O127" i="5" s="1"/>
  <c r="O123" i="5"/>
  <c r="O122" i="5"/>
  <c r="O117" i="5"/>
  <c r="O108" i="5"/>
  <c r="O94" i="5"/>
  <c r="O95" i="5" s="1"/>
  <c r="O92" i="5"/>
  <c r="O90" i="5"/>
  <c r="O85" i="5"/>
  <c r="O76" i="5"/>
  <c r="O62" i="5"/>
  <c r="O63" i="5" s="1"/>
  <c r="O59" i="5"/>
  <c r="O58" i="5"/>
  <c r="O53" i="5"/>
  <c r="O44" i="5"/>
  <c r="O30" i="5"/>
  <c r="O31" i="5" s="1"/>
  <c r="O27" i="5"/>
  <c r="O26" i="5"/>
  <c r="O21" i="5"/>
  <c r="P4" i="5"/>
  <c r="O12" i="5"/>
  <c r="N104" i="5"/>
  <c r="J125" i="5"/>
  <c r="J129" i="5" s="1"/>
  <c r="K126" i="5"/>
  <c r="K127" i="5" s="1"/>
  <c r="K85" i="5"/>
  <c r="K53" i="5"/>
  <c r="K108" i="5"/>
  <c r="K158" i="5"/>
  <c r="K159" i="5" s="1"/>
  <c r="K140" i="5"/>
  <c r="K62" i="5"/>
  <c r="K63" i="5" s="1"/>
  <c r="K122" i="5"/>
  <c r="K117" i="5"/>
  <c r="K76" i="5"/>
  <c r="K94" i="5"/>
  <c r="K95" i="5" s="1"/>
  <c r="K44" i="5"/>
  <c r="K149" i="5"/>
  <c r="K155" i="5"/>
  <c r="K90" i="5"/>
  <c r="K123" i="5"/>
  <c r="K58" i="5"/>
  <c r="K154" i="5"/>
  <c r="K91" i="5"/>
  <c r="K59" i="5"/>
  <c r="K60" i="5"/>
  <c r="I134" i="5"/>
  <c r="J130" i="5"/>
  <c r="I136" i="5"/>
  <c r="I166" i="5"/>
  <c r="I168" i="5"/>
  <c r="K156" i="5"/>
  <c r="K157" i="5" s="1"/>
  <c r="J161" i="5"/>
  <c r="J92" i="5"/>
  <c r="J93" i="5" s="1"/>
  <c r="J97" i="5" s="1"/>
  <c r="I97" i="5"/>
  <c r="J65" i="5"/>
  <c r="J70" i="5" s="1"/>
  <c r="I72" i="5"/>
  <c r="I70" i="5"/>
  <c r="J66" i="5"/>
  <c r="H38" i="5"/>
  <c r="H40" i="5"/>
  <c r="I34" i="5"/>
  <c r="I33" i="5"/>
  <c r="J29" i="5"/>
  <c r="J33" i="5" s="1"/>
  <c r="J38" i="5" s="1"/>
  <c r="K27" i="5"/>
  <c r="K26" i="5"/>
  <c r="K21" i="5"/>
  <c r="K12" i="5"/>
  <c r="K30" i="5"/>
  <c r="K31" i="5" s="1"/>
  <c r="L4" i="5"/>
  <c r="I146" i="3"/>
  <c r="I151" i="3"/>
  <c r="H154" i="3"/>
  <c r="I117" i="3"/>
  <c r="J111" i="3"/>
  <c r="J112" i="3" s="1"/>
  <c r="J116" i="3" s="1"/>
  <c r="J120" i="3" s="1"/>
  <c r="H120" i="3"/>
  <c r="I116" i="3"/>
  <c r="J117" i="3" s="1"/>
  <c r="D104" i="3"/>
  <c r="I83" i="3"/>
  <c r="I78" i="3"/>
  <c r="D70" i="3"/>
  <c r="H68" i="3"/>
  <c r="H86" i="3" s="1"/>
  <c r="K17" i="3"/>
  <c r="L17" i="3" s="1"/>
  <c r="M17" i="3" s="1"/>
  <c r="J23" i="3"/>
  <c r="N22" i="3"/>
  <c r="K23" i="3"/>
  <c r="L22" i="3"/>
  <c r="M22" i="3"/>
  <c r="P12" i="3"/>
  <c r="O13" i="3"/>
  <c r="CO121" i="8" l="1"/>
  <c r="CO123" i="8"/>
  <c r="CP52" i="8"/>
  <c r="CP54" i="8"/>
  <c r="CJ31" i="8"/>
  <c r="J77" i="7"/>
  <c r="J54" i="7"/>
  <c r="J31" i="7"/>
  <c r="O104" i="7"/>
  <c r="O81" i="7"/>
  <c r="O90" i="7"/>
  <c r="O113" i="7"/>
  <c r="O44" i="7"/>
  <c r="O21" i="7"/>
  <c r="O12" i="7"/>
  <c r="O58" i="7"/>
  <c r="O67" i="7"/>
  <c r="O35" i="7"/>
  <c r="P4" i="7"/>
  <c r="O87" i="7"/>
  <c r="O64" i="7"/>
  <c r="O110" i="7"/>
  <c r="O41" i="7"/>
  <c r="O18" i="7"/>
  <c r="P6" i="7"/>
  <c r="B124" i="7"/>
  <c r="B103" i="7"/>
  <c r="M110" i="6"/>
  <c r="M87" i="6"/>
  <c r="M64" i="6"/>
  <c r="L104" i="6"/>
  <c r="L113" i="6"/>
  <c r="L81" i="6"/>
  <c r="L90" i="6"/>
  <c r="L58" i="6"/>
  <c r="L67" i="6"/>
  <c r="L69" i="6"/>
  <c r="L115" i="6"/>
  <c r="L92" i="6"/>
  <c r="J54" i="6"/>
  <c r="J31" i="6"/>
  <c r="L46" i="6"/>
  <c r="L35" i="6"/>
  <c r="L12" i="6"/>
  <c r="M4" i="6"/>
  <c r="L21" i="6"/>
  <c r="L23" i="6"/>
  <c r="L44" i="6"/>
  <c r="M41" i="6"/>
  <c r="N6" i="6"/>
  <c r="M18" i="6"/>
  <c r="J134" i="5"/>
  <c r="K130" i="5"/>
  <c r="K124" i="5"/>
  <c r="K125" i="5" s="1"/>
  <c r="K66" i="5"/>
  <c r="P162" i="5"/>
  <c r="P158" i="5"/>
  <c r="P159" i="5" s="1"/>
  <c r="P157" i="5"/>
  <c r="P156" i="5"/>
  <c r="P155" i="5"/>
  <c r="P154" i="5"/>
  <c r="P161" i="5" s="1"/>
  <c r="P166" i="5" s="1"/>
  <c r="P149" i="5"/>
  <c r="P140" i="5"/>
  <c r="P126" i="5"/>
  <c r="P127" i="5" s="1"/>
  <c r="P122" i="5"/>
  <c r="P117" i="5"/>
  <c r="P108" i="5"/>
  <c r="P94" i="5"/>
  <c r="P95" i="5" s="1"/>
  <c r="P90" i="5"/>
  <c r="P85" i="5"/>
  <c r="P76" i="5"/>
  <c r="P62" i="5"/>
  <c r="P63" i="5" s="1"/>
  <c r="P59" i="5"/>
  <c r="P58" i="5"/>
  <c r="P53" i="5"/>
  <c r="P44" i="5"/>
  <c r="P30" i="5"/>
  <c r="P31" i="5" s="1"/>
  <c r="P27" i="5"/>
  <c r="P26" i="5"/>
  <c r="P21" i="5"/>
  <c r="P12" i="5"/>
  <c r="Q4" i="5"/>
  <c r="P146" i="5"/>
  <c r="P114" i="5"/>
  <c r="P123" i="5" s="1"/>
  <c r="P82" i="5"/>
  <c r="P91" i="5" s="1"/>
  <c r="P50" i="5"/>
  <c r="P18" i="5"/>
  <c r="Q6" i="5"/>
  <c r="O168" i="5"/>
  <c r="O91" i="5"/>
  <c r="O93" i="5" s="1"/>
  <c r="O97" i="5" s="1"/>
  <c r="K61" i="5"/>
  <c r="L124" i="5"/>
  <c r="K161" i="5"/>
  <c r="K166" i="5" s="1"/>
  <c r="L122" i="5"/>
  <c r="L108" i="5"/>
  <c r="L158" i="5"/>
  <c r="L159" i="5" s="1"/>
  <c r="L94" i="5"/>
  <c r="L95" i="5" s="1"/>
  <c r="L76" i="5"/>
  <c r="L140" i="5"/>
  <c r="L117" i="5"/>
  <c r="L62" i="5"/>
  <c r="L63" i="5" s="1"/>
  <c r="L154" i="5"/>
  <c r="L149" i="5"/>
  <c r="L126" i="5"/>
  <c r="L127" i="5" s="1"/>
  <c r="L85" i="5"/>
  <c r="L58" i="5"/>
  <c r="L44" i="5"/>
  <c r="L53" i="5"/>
  <c r="L123" i="5"/>
  <c r="L155" i="5"/>
  <c r="L90" i="5"/>
  <c r="L91" i="5"/>
  <c r="L59" i="5"/>
  <c r="J136" i="5"/>
  <c r="J166" i="5"/>
  <c r="J168" i="5"/>
  <c r="K162" i="5"/>
  <c r="L162" i="5"/>
  <c r="L156" i="5"/>
  <c r="L157" i="5" s="1"/>
  <c r="J102" i="5"/>
  <c r="I102" i="5"/>
  <c r="I104" i="5"/>
  <c r="K98" i="5"/>
  <c r="J98" i="5"/>
  <c r="K92" i="5"/>
  <c r="K93" i="5" s="1"/>
  <c r="M93" i="5" s="1"/>
  <c r="M97" i="5" s="1"/>
  <c r="L92" i="5"/>
  <c r="L93" i="5" s="1"/>
  <c r="M92" i="5" s="1"/>
  <c r="J72" i="5"/>
  <c r="J34" i="5"/>
  <c r="J40" i="5" s="1"/>
  <c r="I38" i="5"/>
  <c r="I40" i="5"/>
  <c r="K28" i="5"/>
  <c r="K29" i="5" s="1"/>
  <c r="L30" i="5"/>
  <c r="L31" i="5" s="1"/>
  <c r="L12" i="5"/>
  <c r="L27" i="5"/>
  <c r="L26" i="5"/>
  <c r="L21" i="5"/>
  <c r="K34" i="5"/>
  <c r="J125" i="3"/>
  <c r="I150" i="3"/>
  <c r="J151" i="3" s="1"/>
  <c r="J145" i="3"/>
  <c r="J146" i="3" s="1"/>
  <c r="K145" i="3" s="1"/>
  <c r="K146" i="3" s="1"/>
  <c r="K150" i="3" s="1"/>
  <c r="H159" i="3"/>
  <c r="K111" i="3"/>
  <c r="K112" i="3" s="1"/>
  <c r="K117" i="3"/>
  <c r="H125" i="3"/>
  <c r="I120" i="3"/>
  <c r="I125" i="3" s="1"/>
  <c r="J77" i="3"/>
  <c r="J78" i="3" s="1"/>
  <c r="J82" i="3" s="1"/>
  <c r="I82" i="3"/>
  <c r="H91" i="3"/>
  <c r="L18" i="3"/>
  <c r="M20" i="3" s="1"/>
  <c r="M23" i="3" s="1"/>
  <c r="K18" i="3"/>
  <c r="L20" i="3" s="1"/>
  <c r="L23" i="3" s="1"/>
  <c r="M18" i="3"/>
  <c r="N20" i="3" s="1"/>
  <c r="N23" i="3" s="1"/>
  <c r="O22" i="3"/>
  <c r="N17" i="3"/>
  <c r="Q12" i="3"/>
  <c r="P13" i="3"/>
  <c r="CP121" i="8" l="1"/>
  <c r="CP123" i="8"/>
  <c r="CQ52" i="8"/>
  <c r="CQ54" i="8"/>
  <c r="CK31" i="8"/>
  <c r="J100" i="7"/>
  <c r="P113" i="7"/>
  <c r="P104" i="7"/>
  <c r="P81" i="7"/>
  <c r="P58" i="7"/>
  <c r="P90" i="7"/>
  <c r="P67" i="7"/>
  <c r="P35" i="7"/>
  <c r="P12" i="7"/>
  <c r="P44" i="7"/>
  <c r="Q4" i="7"/>
  <c r="P21" i="7"/>
  <c r="P87" i="7"/>
  <c r="P64" i="7"/>
  <c r="P110" i="7"/>
  <c r="P41" i="7"/>
  <c r="P18" i="7"/>
  <c r="Q6" i="7"/>
  <c r="K54" i="7"/>
  <c r="K31" i="7"/>
  <c r="K77" i="7"/>
  <c r="N110" i="6"/>
  <c r="N87" i="6"/>
  <c r="N64" i="6"/>
  <c r="M113" i="6"/>
  <c r="M81" i="6"/>
  <c r="M90" i="6"/>
  <c r="M58" i="6"/>
  <c r="M67" i="6"/>
  <c r="M104" i="6"/>
  <c r="M92" i="6"/>
  <c r="M115" i="6"/>
  <c r="M69" i="6"/>
  <c r="J100" i="6"/>
  <c r="J77" i="6"/>
  <c r="J123" i="6"/>
  <c r="K54" i="6"/>
  <c r="K31" i="6"/>
  <c r="N41" i="6"/>
  <c r="N18" i="6"/>
  <c r="O6" i="6"/>
  <c r="M21" i="6"/>
  <c r="M46" i="6"/>
  <c r="M23" i="6"/>
  <c r="M12" i="6"/>
  <c r="N4" i="6"/>
  <c r="M44" i="6"/>
  <c r="M35" i="6"/>
  <c r="K129" i="5"/>
  <c r="M102" i="5"/>
  <c r="L60" i="5"/>
  <c r="L61" i="5" s="1"/>
  <c r="O102" i="5"/>
  <c r="P98" i="5"/>
  <c r="O104" i="5"/>
  <c r="P92" i="5"/>
  <c r="P93" i="5" s="1"/>
  <c r="Q146" i="5"/>
  <c r="Q114" i="5"/>
  <c r="R6" i="5"/>
  <c r="Q82" i="5"/>
  <c r="Q91" i="5" s="1"/>
  <c r="Q18" i="5"/>
  <c r="Q50" i="5"/>
  <c r="P168" i="5"/>
  <c r="Q162" i="5"/>
  <c r="Q158" i="5"/>
  <c r="Q159" i="5" s="1"/>
  <c r="Q157" i="5"/>
  <c r="Q156" i="5"/>
  <c r="Q155" i="5"/>
  <c r="Q154" i="5"/>
  <c r="Q161" i="5" s="1"/>
  <c r="Q166" i="5" s="1"/>
  <c r="Q149" i="5"/>
  <c r="Q140" i="5"/>
  <c r="Q126" i="5"/>
  <c r="Q127" i="5" s="1"/>
  <c r="Q123" i="5"/>
  <c r="Q122" i="5"/>
  <c r="Q117" i="5"/>
  <c r="Q108" i="5"/>
  <c r="Q94" i="5"/>
  <c r="Q95" i="5" s="1"/>
  <c r="R4" i="5"/>
  <c r="Q76" i="5"/>
  <c r="Q90" i="5"/>
  <c r="Q85" i="5"/>
  <c r="Q59" i="5"/>
  <c r="Q44" i="5"/>
  <c r="Q30" i="5"/>
  <c r="Q31" i="5" s="1"/>
  <c r="Q26" i="5"/>
  <c r="Q12" i="5"/>
  <c r="Q62" i="5"/>
  <c r="Q63" i="5" s="1"/>
  <c r="Q58" i="5"/>
  <c r="Q27" i="5"/>
  <c r="Q21" i="5"/>
  <c r="Q53" i="5"/>
  <c r="L97" i="5"/>
  <c r="K65" i="5"/>
  <c r="K168" i="5"/>
  <c r="L125" i="5"/>
  <c r="L161" i="5"/>
  <c r="L102" i="5"/>
  <c r="K97" i="5"/>
  <c r="M98" i="5" s="1"/>
  <c r="M104" i="5" s="1"/>
  <c r="J104" i="5"/>
  <c r="L28" i="5"/>
  <c r="L29" i="5" s="1"/>
  <c r="K33" i="5"/>
  <c r="I154" i="3"/>
  <c r="I159" i="3" s="1"/>
  <c r="J150" i="3"/>
  <c r="J154" i="3" s="1"/>
  <c r="L145" i="3"/>
  <c r="L146" i="3" s="1"/>
  <c r="L150" i="3" s="1"/>
  <c r="L151" i="3"/>
  <c r="K116" i="3"/>
  <c r="L111" i="3"/>
  <c r="L112" i="3" s="1"/>
  <c r="L116" i="3" s="1"/>
  <c r="I86" i="3"/>
  <c r="J83" i="3"/>
  <c r="J86" i="3" s="1"/>
  <c r="J91" i="3" s="1"/>
  <c r="K83" i="3"/>
  <c r="K77" i="3"/>
  <c r="K78" i="3" s="1"/>
  <c r="K82" i="3" s="1"/>
  <c r="N18" i="3"/>
  <c r="O20" i="3" s="1"/>
  <c r="O23" i="3" s="1"/>
  <c r="P22" i="3"/>
  <c r="O17" i="3"/>
  <c r="R12" i="3"/>
  <c r="R13" i="3" s="1"/>
  <c r="Q13" i="3"/>
  <c r="CQ121" i="8" l="1"/>
  <c r="CQ123" i="8"/>
  <c r="CR52" i="8"/>
  <c r="CR54" i="8"/>
  <c r="CL31" i="8"/>
  <c r="L77" i="7"/>
  <c r="M54" i="7"/>
  <c r="L54" i="7"/>
  <c r="L31" i="7"/>
  <c r="Q110" i="7"/>
  <c r="Q87" i="7"/>
  <c r="Q64" i="7"/>
  <c r="R6" i="7"/>
  <c r="Q41" i="7"/>
  <c r="Q18" i="7"/>
  <c r="Q113" i="7"/>
  <c r="Q104" i="7"/>
  <c r="Q90" i="7"/>
  <c r="Q67" i="7"/>
  <c r="Q58" i="7"/>
  <c r="Q35" i="7"/>
  <c r="Q12" i="7"/>
  <c r="R4" i="7"/>
  <c r="Q81" i="7"/>
  <c r="Q44" i="7"/>
  <c r="Q21" i="7"/>
  <c r="N90" i="6"/>
  <c r="N58" i="6"/>
  <c r="N67" i="6"/>
  <c r="N104" i="6"/>
  <c r="N113" i="6"/>
  <c r="N81" i="6"/>
  <c r="N115" i="6"/>
  <c r="N92" i="6"/>
  <c r="N69" i="6"/>
  <c r="O87" i="6"/>
  <c r="O64" i="6"/>
  <c r="O110" i="6"/>
  <c r="L54" i="6"/>
  <c r="L31" i="6"/>
  <c r="N44" i="6"/>
  <c r="N23" i="6"/>
  <c r="N12" i="6"/>
  <c r="O4" i="6"/>
  <c r="N46" i="6"/>
  <c r="N21" i="6"/>
  <c r="N35" i="6"/>
  <c r="P6" i="6"/>
  <c r="O41" i="6"/>
  <c r="O18" i="6"/>
  <c r="K134" i="5"/>
  <c r="L130" i="5"/>
  <c r="N130" i="5"/>
  <c r="K136" i="5"/>
  <c r="M130" i="5"/>
  <c r="L129" i="5"/>
  <c r="M124" i="5"/>
  <c r="M125" i="5" s="1"/>
  <c r="M129" i="5" s="1"/>
  <c r="M60" i="5"/>
  <c r="M61" i="5" s="1"/>
  <c r="M65" i="5" s="1"/>
  <c r="L65" i="5"/>
  <c r="L33" i="5"/>
  <c r="M34" i="5"/>
  <c r="M28" i="5"/>
  <c r="M29" i="5" s="1"/>
  <c r="M33" i="5" s="1"/>
  <c r="P97" i="5"/>
  <c r="Q92" i="5"/>
  <c r="Q93" i="5"/>
  <c r="R93" i="5" s="1"/>
  <c r="R162" i="5"/>
  <c r="R158" i="5"/>
  <c r="R159" i="5" s="1"/>
  <c r="R157" i="5"/>
  <c r="R156" i="5"/>
  <c r="R155" i="5"/>
  <c r="R154" i="5"/>
  <c r="R161" i="5" s="1"/>
  <c r="R166" i="5" s="1"/>
  <c r="R149" i="5"/>
  <c r="R140" i="5"/>
  <c r="R126" i="5"/>
  <c r="R127" i="5" s="1"/>
  <c r="R123" i="5"/>
  <c r="R122" i="5"/>
  <c r="R117" i="5"/>
  <c r="R108" i="5"/>
  <c r="R94" i="5"/>
  <c r="R95" i="5" s="1"/>
  <c r="R90" i="5"/>
  <c r="R85" i="5"/>
  <c r="R59" i="5"/>
  <c r="R58" i="5"/>
  <c r="R53" i="5"/>
  <c r="R44" i="5"/>
  <c r="R30" i="5"/>
  <c r="R31" i="5" s="1"/>
  <c r="R27" i="5"/>
  <c r="R26" i="5"/>
  <c r="R21" i="5"/>
  <c r="R12" i="5"/>
  <c r="S4" i="5"/>
  <c r="R76" i="5"/>
  <c r="R62" i="5"/>
  <c r="R63" i="5" s="1"/>
  <c r="Q168" i="5"/>
  <c r="R146" i="5"/>
  <c r="R114" i="5"/>
  <c r="R50" i="5"/>
  <c r="R18" i="5"/>
  <c r="S6" i="5"/>
  <c r="R82" i="5"/>
  <c r="R91" i="5" s="1"/>
  <c r="L66" i="5"/>
  <c r="L72" i="5" s="1"/>
  <c r="K72" i="5"/>
  <c r="K70" i="5"/>
  <c r="L134" i="5"/>
  <c r="L70" i="5"/>
  <c r="L166" i="5"/>
  <c r="L168" i="5"/>
  <c r="K102" i="5"/>
  <c r="K104" i="5"/>
  <c r="L98" i="5"/>
  <c r="L104" i="5" s="1"/>
  <c r="L34" i="5"/>
  <c r="L40" i="5" s="1"/>
  <c r="K38" i="5"/>
  <c r="K40" i="5"/>
  <c r="K151" i="3"/>
  <c r="L154" i="3"/>
  <c r="L159" i="3" s="1"/>
  <c r="M151" i="3"/>
  <c r="M145" i="3"/>
  <c r="M146" i="3" s="1"/>
  <c r="J159" i="3"/>
  <c r="K154" i="3"/>
  <c r="K159" i="3" s="1"/>
  <c r="M111" i="3"/>
  <c r="M112" i="3" s="1"/>
  <c r="M116" i="3" s="1"/>
  <c r="K120" i="3"/>
  <c r="N117" i="3"/>
  <c r="M117" i="3"/>
  <c r="M120" i="3" s="1"/>
  <c r="M125" i="3" s="1"/>
  <c r="L117" i="3"/>
  <c r="N111" i="3"/>
  <c r="N112" i="3" s="1"/>
  <c r="K86" i="3"/>
  <c r="K91" i="3" s="1"/>
  <c r="I91" i="3"/>
  <c r="L83" i="3"/>
  <c r="L77" i="3"/>
  <c r="L78" i="3" s="1"/>
  <c r="P17" i="3"/>
  <c r="Q17" i="3" s="1"/>
  <c r="Q18" i="3" s="1"/>
  <c r="R20" i="3" s="1"/>
  <c r="O18" i="3"/>
  <c r="P20" i="3" s="1"/>
  <c r="P23" i="3" s="1"/>
  <c r="R22" i="3"/>
  <c r="Q22" i="3"/>
  <c r="CR121" i="8" l="1"/>
  <c r="CR123" i="8"/>
  <c r="CS52" i="8"/>
  <c r="CS54" i="8"/>
  <c r="CM31" i="8"/>
  <c r="N77" i="7"/>
  <c r="M31" i="7"/>
  <c r="K100" i="7"/>
  <c r="M77" i="7"/>
  <c r="N54" i="7"/>
  <c r="R110" i="7"/>
  <c r="R87" i="7"/>
  <c r="R18" i="7"/>
  <c r="R64" i="7"/>
  <c r="R41" i="7"/>
  <c r="S6" i="7"/>
  <c r="R104" i="7"/>
  <c r="R90" i="7"/>
  <c r="R67" i="7"/>
  <c r="R113" i="7"/>
  <c r="R81" i="7"/>
  <c r="R58" i="7"/>
  <c r="S4" i="7"/>
  <c r="R44" i="7"/>
  <c r="R21" i="7"/>
  <c r="R12" i="7"/>
  <c r="R35" i="7"/>
  <c r="P64" i="6"/>
  <c r="P110" i="6"/>
  <c r="P87" i="6"/>
  <c r="O92" i="6"/>
  <c r="O67" i="6"/>
  <c r="O104" i="6"/>
  <c r="O69" i="6"/>
  <c r="O115" i="6"/>
  <c r="O113" i="6"/>
  <c r="O81" i="6"/>
  <c r="O90" i="6"/>
  <c r="O58" i="6"/>
  <c r="K100" i="6"/>
  <c r="K77" i="6"/>
  <c r="K123" i="6"/>
  <c r="N54" i="6"/>
  <c r="M54" i="6"/>
  <c r="M31" i="6"/>
  <c r="P41" i="6"/>
  <c r="P18" i="6"/>
  <c r="Q6" i="6"/>
  <c r="O44" i="6"/>
  <c r="O46" i="6"/>
  <c r="O35" i="6"/>
  <c r="O12" i="6"/>
  <c r="O21" i="6"/>
  <c r="O23" i="6"/>
  <c r="P4" i="6"/>
  <c r="M134" i="5"/>
  <c r="M136" i="5"/>
  <c r="N124" i="5"/>
  <c r="N125" i="5" s="1"/>
  <c r="L136" i="5"/>
  <c r="M70" i="5"/>
  <c r="M72" i="5"/>
  <c r="N66" i="5"/>
  <c r="M66" i="5"/>
  <c r="N60" i="5"/>
  <c r="N61" i="5" s="1"/>
  <c r="N65" i="5" s="1"/>
  <c r="M38" i="5"/>
  <c r="M40" i="5"/>
  <c r="O28" i="5"/>
  <c r="O29" i="5" s="1"/>
  <c r="O33" i="5" s="1"/>
  <c r="N34" i="5"/>
  <c r="N28" i="5"/>
  <c r="N29" i="5" s="1"/>
  <c r="L38" i="5"/>
  <c r="S162" i="5"/>
  <c r="S158" i="5"/>
  <c r="S159" i="5" s="1"/>
  <c r="S157" i="5"/>
  <c r="S156" i="5"/>
  <c r="S155" i="5"/>
  <c r="S154" i="5"/>
  <c r="S149" i="5"/>
  <c r="S140" i="5"/>
  <c r="S126" i="5"/>
  <c r="S127" i="5" s="1"/>
  <c r="S93" i="5"/>
  <c r="S92" i="5"/>
  <c r="S91" i="5"/>
  <c r="S90" i="5"/>
  <c r="S85" i="5"/>
  <c r="S76" i="5"/>
  <c r="S66" i="5"/>
  <c r="S62" i="5"/>
  <c r="S63" i="5" s="1"/>
  <c r="S61" i="5"/>
  <c r="S60" i="5"/>
  <c r="S59" i="5"/>
  <c r="S58" i="5"/>
  <c r="S53" i="5"/>
  <c r="S44" i="5"/>
  <c r="S30" i="5"/>
  <c r="S31" i="5" s="1"/>
  <c r="S27" i="5"/>
  <c r="S26" i="5"/>
  <c r="S21" i="5"/>
  <c r="T4" i="5"/>
  <c r="S108" i="5"/>
  <c r="S98" i="5"/>
  <c r="S94" i="5"/>
  <c r="S95" i="5" s="1"/>
  <c r="S12" i="5"/>
  <c r="S123" i="5"/>
  <c r="S122" i="5"/>
  <c r="S117" i="5"/>
  <c r="S146" i="5"/>
  <c r="S82" i="5"/>
  <c r="S50" i="5"/>
  <c r="S18" i="5"/>
  <c r="T6" i="5"/>
  <c r="S114" i="5"/>
  <c r="R92" i="5"/>
  <c r="Q97" i="5"/>
  <c r="R97" i="5"/>
  <c r="R102" i="5" s="1"/>
  <c r="R168" i="5"/>
  <c r="P102" i="5"/>
  <c r="P104" i="5"/>
  <c r="Q98" i="5"/>
  <c r="P125" i="3"/>
  <c r="P91" i="3"/>
  <c r="M150" i="3"/>
  <c r="N145" i="3"/>
  <c r="N146" i="3" s="1"/>
  <c r="K125" i="3"/>
  <c r="N116" i="3"/>
  <c r="O111" i="3"/>
  <c r="L120" i="3"/>
  <c r="L125" i="3" s="1"/>
  <c r="O112" i="3"/>
  <c r="O116" i="3" s="1"/>
  <c r="L82" i="3"/>
  <c r="M77" i="3"/>
  <c r="M78" i="3" s="1"/>
  <c r="M82" i="3" s="1"/>
  <c r="R23" i="3"/>
  <c r="P18" i="3"/>
  <c r="Q20" i="3" s="1"/>
  <c r="Q23" i="3" s="1"/>
  <c r="R17" i="3"/>
  <c r="R18" i="3" s="1"/>
  <c r="CS121" i="8" l="1"/>
  <c r="CS123" i="8"/>
  <c r="CT52" i="8"/>
  <c r="CT54" i="8"/>
  <c r="CN31" i="8"/>
  <c r="P77" i="7"/>
  <c r="O77" i="7"/>
  <c r="O31" i="7"/>
  <c r="L100" i="7"/>
  <c r="O54" i="7"/>
  <c r="N31" i="7"/>
  <c r="S113" i="7"/>
  <c r="S104" i="7"/>
  <c r="S81" i="7"/>
  <c r="S90" i="7"/>
  <c r="S58" i="7"/>
  <c r="S67" i="7"/>
  <c r="S44" i="7"/>
  <c r="S21" i="7"/>
  <c r="S12" i="7"/>
  <c r="S35" i="7"/>
  <c r="T4" i="7"/>
  <c r="S110" i="7"/>
  <c r="S87" i="7"/>
  <c r="S64" i="7"/>
  <c r="T6" i="7"/>
  <c r="S41" i="7"/>
  <c r="S18" i="7"/>
  <c r="Q110" i="6"/>
  <c r="Q87" i="6"/>
  <c r="Q64" i="6"/>
  <c r="P104" i="6"/>
  <c r="P113" i="6"/>
  <c r="P81" i="6"/>
  <c r="P90" i="6"/>
  <c r="P58" i="6"/>
  <c r="P67" i="6"/>
  <c r="P92" i="6"/>
  <c r="P69" i="6"/>
  <c r="P115" i="6"/>
  <c r="N31" i="6"/>
  <c r="Q41" i="6"/>
  <c r="R6" i="6"/>
  <c r="Q18" i="6"/>
  <c r="P46" i="6"/>
  <c r="P35" i="6"/>
  <c r="P23" i="6"/>
  <c r="Q4" i="6"/>
  <c r="P44" i="6"/>
  <c r="P21" i="6"/>
  <c r="P12" i="6"/>
  <c r="N129" i="5"/>
  <c r="O124" i="5"/>
  <c r="O125" i="5" s="1"/>
  <c r="P124" i="5" s="1"/>
  <c r="P125" i="5" s="1"/>
  <c r="S97" i="5"/>
  <c r="S102" i="5" s="1"/>
  <c r="N70" i="5"/>
  <c r="N72" i="5"/>
  <c r="O60" i="5"/>
  <c r="O61" i="5" s="1"/>
  <c r="S65" i="5"/>
  <c r="S70" i="5" s="1"/>
  <c r="O66" i="5"/>
  <c r="O38" i="5"/>
  <c r="P28" i="5"/>
  <c r="P29" i="5" s="1"/>
  <c r="P33" i="5" s="1"/>
  <c r="N33" i="5"/>
  <c r="Q28" i="5"/>
  <c r="Q29" i="5" s="1"/>
  <c r="Q33" i="5" s="1"/>
  <c r="T146" i="5"/>
  <c r="T82" i="5"/>
  <c r="T50" i="5"/>
  <c r="T18" i="5"/>
  <c r="T114" i="5"/>
  <c r="U6" i="5"/>
  <c r="T162" i="5"/>
  <c r="T158" i="5"/>
  <c r="T159" i="5" s="1"/>
  <c r="T157" i="5"/>
  <c r="T156" i="5"/>
  <c r="T155" i="5"/>
  <c r="T154" i="5"/>
  <c r="T161" i="5" s="1"/>
  <c r="T166" i="5" s="1"/>
  <c r="T149" i="5"/>
  <c r="T140" i="5"/>
  <c r="T126" i="5"/>
  <c r="T127" i="5" s="1"/>
  <c r="T93" i="5"/>
  <c r="T92" i="5"/>
  <c r="T91" i="5"/>
  <c r="T90" i="5"/>
  <c r="T85" i="5"/>
  <c r="T76" i="5"/>
  <c r="T66" i="5"/>
  <c r="T62" i="5"/>
  <c r="T63" i="5" s="1"/>
  <c r="T61" i="5"/>
  <c r="T60" i="5"/>
  <c r="T59" i="5"/>
  <c r="T58" i="5"/>
  <c r="T53" i="5"/>
  <c r="T44" i="5"/>
  <c r="T30" i="5"/>
  <c r="T31" i="5" s="1"/>
  <c r="T27" i="5"/>
  <c r="T26" i="5"/>
  <c r="T21" i="5"/>
  <c r="T12" i="5"/>
  <c r="T117" i="5"/>
  <c r="T108" i="5"/>
  <c r="T94" i="5"/>
  <c r="T95" i="5" s="1"/>
  <c r="T123" i="5"/>
  <c r="T122" i="5"/>
  <c r="T98" i="5"/>
  <c r="U4" i="5"/>
  <c r="S161" i="5"/>
  <c r="S166" i="5" s="1"/>
  <c r="Q102" i="5"/>
  <c r="Q104" i="5"/>
  <c r="R98" i="5"/>
  <c r="R104" i="5" s="1"/>
  <c r="S72" i="5"/>
  <c r="S104" i="5"/>
  <c r="Q91" i="3"/>
  <c r="Q125" i="3"/>
  <c r="D25" i="3"/>
  <c r="R91" i="3"/>
  <c r="R125" i="3"/>
  <c r="N150" i="3"/>
  <c r="O145" i="3"/>
  <c r="O146" i="3" s="1"/>
  <c r="O150" i="3" s="1"/>
  <c r="N151" i="3"/>
  <c r="M154" i="3"/>
  <c r="O151" i="3"/>
  <c r="N120" i="3"/>
  <c r="N125" i="3" s="1"/>
  <c r="D116" i="3"/>
  <c r="O117" i="3"/>
  <c r="D117" i="3" s="1"/>
  <c r="N77" i="3"/>
  <c r="N78" i="3" s="1"/>
  <c r="L86" i="3"/>
  <c r="M83" i="3"/>
  <c r="M86" i="3" s="1"/>
  <c r="M91" i="3" s="1"/>
  <c r="N83" i="3"/>
  <c r="D24" i="3"/>
  <c r="D23" i="3"/>
  <c r="Q31" i="7" l="1"/>
  <c r="CT121" i="8"/>
  <c r="CT123" i="8"/>
  <c r="CU52" i="8"/>
  <c r="CU54" i="8"/>
  <c r="CO31" i="8"/>
  <c r="Q77" i="7"/>
  <c r="M100" i="7"/>
  <c r="P54" i="7"/>
  <c r="T110" i="7"/>
  <c r="T87" i="7"/>
  <c r="T64" i="7"/>
  <c r="T41" i="7"/>
  <c r="T18" i="7"/>
  <c r="U6" i="7"/>
  <c r="T81" i="7"/>
  <c r="T58" i="7"/>
  <c r="T113" i="7"/>
  <c r="T104" i="7"/>
  <c r="T90" i="7"/>
  <c r="T67" i="7"/>
  <c r="T35" i="7"/>
  <c r="T12" i="7"/>
  <c r="T21" i="7"/>
  <c r="U4" i="7"/>
  <c r="T44" i="7"/>
  <c r="R110" i="6"/>
  <c r="R87" i="6"/>
  <c r="R64" i="6"/>
  <c r="Q23" i="6"/>
  <c r="Q113" i="6"/>
  <c r="Q81" i="6"/>
  <c r="Q104" i="6"/>
  <c r="Q90" i="6"/>
  <c r="Q58" i="6"/>
  <c r="Q67" i="6"/>
  <c r="Q115" i="6"/>
  <c r="Q92" i="6"/>
  <c r="Q69" i="6"/>
  <c r="L123" i="6"/>
  <c r="L100" i="6"/>
  <c r="L77" i="6"/>
  <c r="O54" i="6"/>
  <c r="P54" i="6"/>
  <c r="O31" i="6"/>
  <c r="Q44" i="6"/>
  <c r="Q35" i="6"/>
  <c r="Q21" i="6"/>
  <c r="Q46" i="6"/>
  <c r="Q12" i="6"/>
  <c r="R4" i="6"/>
  <c r="R41" i="6"/>
  <c r="S6" i="6"/>
  <c r="R18" i="6"/>
  <c r="P129" i="5"/>
  <c r="P134" i="5" s="1"/>
  <c r="O129" i="5"/>
  <c r="N134" i="5"/>
  <c r="O130" i="5"/>
  <c r="P130" i="5"/>
  <c r="P136" i="5" s="1"/>
  <c r="N136" i="5"/>
  <c r="Q130" i="5"/>
  <c r="Q124" i="5"/>
  <c r="Q125" i="5" s="1"/>
  <c r="Q129" i="5" s="1"/>
  <c r="O65" i="5"/>
  <c r="P60" i="5"/>
  <c r="P61" i="5" s="1"/>
  <c r="N38" i="5"/>
  <c r="N40" i="5"/>
  <c r="P34" i="5"/>
  <c r="R34" i="5"/>
  <c r="O34" i="5"/>
  <c r="O40" i="5" s="1"/>
  <c r="Q34" i="5"/>
  <c r="Q38" i="5"/>
  <c r="Q40" i="5"/>
  <c r="P38" i="5"/>
  <c r="P40" i="5"/>
  <c r="R28" i="5"/>
  <c r="R29" i="5" s="1"/>
  <c r="U123" i="5"/>
  <c r="U122" i="5"/>
  <c r="U117" i="5"/>
  <c r="U108" i="5"/>
  <c r="U98" i="5"/>
  <c r="U94" i="5"/>
  <c r="U95" i="5" s="1"/>
  <c r="U162" i="5"/>
  <c r="U158" i="5"/>
  <c r="U159" i="5" s="1"/>
  <c r="U157" i="5"/>
  <c r="U156" i="5"/>
  <c r="U155" i="5"/>
  <c r="U154" i="5"/>
  <c r="U161" i="5" s="1"/>
  <c r="U166" i="5" s="1"/>
  <c r="U149" i="5"/>
  <c r="U140" i="5"/>
  <c r="U126" i="5"/>
  <c r="U127" i="5" s="1"/>
  <c r="U93" i="5"/>
  <c r="U92" i="5"/>
  <c r="U91" i="5"/>
  <c r="U90" i="5"/>
  <c r="U85" i="5"/>
  <c r="U76" i="5"/>
  <c r="U66" i="5"/>
  <c r="U62" i="5"/>
  <c r="U63" i="5" s="1"/>
  <c r="U61" i="5"/>
  <c r="U60" i="5"/>
  <c r="U59" i="5"/>
  <c r="U58" i="5"/>
  <c r="U53" i="5"/>
  <c r="U44" i="5"/>
  <c r="U30" i="5"/>
  <c r="U31" i="5" s="1"/>
  <c r="U27" i="5"/>
  <c r="U26" i="5"/>
  <c r="U21" i="5"/>
  <c r="V4" i="5"/>
  <c r="U12" i="5"/>
  <c r="U114" i="5"/>
  <c r="U146" i="5"/>
  <c r="U82" i="5"/>
  <c r="U50" i="5"/>
  <c r="U18" i="5"/>
  <c r="V6" i="5"/>
  <c r="T168" i="5"/>
  <c r="T104" i="5"/>
  <c r="T65" i="5"/>
  <c r="T70" i="5" s="1"/>
  <c r="T97" i="5"/>
  <c r="T102" i="5" s="1"/>
  <c r="S168" i="5"/>
  <c r="O154" i="3"/>
  <c r="O159" i="3" s="1"/>
  <c r="M159" i="3"/>
  <c r="P151" i="3"/>
  <c r="N154" i="3"/>
  <c r="N159" i="3" s="1"/>
  <c r="P145" i="3"/>
  <c r="P146" i="3" s="1"/>
  <c r="O120" i="3"/>
  <c r="O125" i="3" s="1"/>
  <c r="N82" i="3"/>
  <c r="O77" i="3"/>
  <c r="L91" i="3"/>
  <c r="O78" i="3"/>
  <c r="O82" i="3" s="1"/>
  <c r="H43" i="3"/>
  <c r="H49" i="3"/>
  <c r="H44" i="3"/>
  <c r="H45" i="3"/>
  <c r="H42" i="3"/>
  <c r="H32" i="3"/>
  <c r="H41" i="3"/>
  <c r="H36" i="3"/>
  <c r="D41" i="3"/>
  <c r="P31" i="7" l="1"/>
  <c r="CU121" i="8"/>
  <c r="CU123" i="8"/>
  <c r="CV52" i="8"/>
  <c r="CV54" i="8"/>
  <c r="CP31" i="8"/>
  <c r="R77" i="7"/>
  <c r="N100" i="7"/>
  <c r="Q54" i="7"/>
  <c r="R31" i="7"/>
  <c r="U110" i="7"/>
  <c r="U87" i="7"/>
  <c r="U64" i="7"/>
  <c r="V6" i="7"/>
  <c r="U18" i="7"/>
  <c r="U41" i="7"/>
  <c r="U113" i="7"/>
  <c r="U104" i="7"/>
  <c r="U90" i="7"/>
  <c r="U81" i="7"/>
  <c r="U67" i="7"/>
  <c r="U58" i="7"/>
  <c r="U35" i="7"/>
  <c r="U12" i="7"/>
  <c r="V4" i="7"/>
  <c r="U44" i="7"/>
  <c r="U21" i="7"/>
  <c r="S87" i="6"/>
  <c r="S64" i="6"/>
  <c r="S110" i="6"/>
  <c r="R58" i="6"/>
  <c r="R104" i="6"/>
  <c r="R81" i="6"/>
  <c r="R69" i="6"/>
  <c r="R90" i="6"/>
  <c r="R115" i="6"/>
  <c r="R92" i="6"/>
  <c r="R67" i="6"/>
  <c r="R113" i="6"/>
  <c r="M100" i="6"/>
  <c r="N77" i="6"/>
  <c r="M77" i="6"/>
  <c r="M123" i="6"/>
  <c r="Q31" i="6"/>
  <c r="P31" i="6"/>
  <c r="T6" i="6"/>
  <c r="S18" i="6"/>
  <c r="S41" i="6"/>
  <c r="R44" i="6"/>
  <c r="R46" i="6"/>
  <c r="R23" i="6"/>
  <c r="R12" i="6"/>
  <c r="S4" i="6"/>
  <c r="R35" i="6"/>
  <c r="R21" i="6"/>
  <c r="Q134" i="5"/>
  <c r="Q136" i="5"/>
  <c r="R124" i="5"/>
  <c r="R125" i="5" s="1"/>
  <c r="O134" i="5"/>
  <c r="O136" i="5"/>
  <c r="R130" i="5"/>
  <c r="P65" i="5"/>
  <c r="Q60" i="5"/>
  <c r="Q61" i="5" s="1"/>
  <c r="Q65" i="5" s="1"/>
  <c r="T72" i="5"/>
  <c r="O70" i="5"/>
  <c r="O72" i="5"/>
  <c r="P66" i="5"/>
  <c r="R33" i="5"/>
  <c r="S28" i="5"/>
  <c r="S29" i="5" s="1"/>
  <c r="U65" i="5"/>
  <c r="U70" i="5" s="1"/>
  <c r="U97" i="5"/>
  <c r="U102" i="5" s="1"/>
  <c r="V123" i="5"/>
  <c r="V122" i="5"/>
  <c r="V117" i="5"/>
  <c r="V108" i="5"/>
  <c r="V98" i="5"/>
  <c r="V94" i="5"/>
  <c r="V95" i="5" s="1"/>
  <c r="V162" i="5"/>
  <c r="V158" i="5"/>
  <c r="V159" i="5" s="1"/>
  <c r="V157" i="5"/>
  <c r="V156" i="5"/>
  <c r="V155" i="5"/>
  <c r="V154" i="5"/>
  <c r="V161" i="5" s="1"/>
  <c r="V166" i="5" s="1"/>
  <c r="V149" i="5"/>
  <c r="V140" i="5"/>
  <c r="V126" i="5"/>
  <c r="V127" i="5" s="1"/>
  <c r="V93" i="5"/>
  <c r="V92" i="5"/>
  <c r="V91" i="5"/>
  <c r="V90" i="5"/>
  <c r="V85" i="5"/>
  <c r="V76" i="5"/>
  <c r="V66" i="5"/>
  <c r="V62" i="5"/>
  <c r="V63" i="5" s="1"/>
  <c r="V61" i="5"/>
  <c r="V60" i="5"/>
  <c r="V59" i="5"/>
  <c r="V58" i="5"/>
  <c r="V53" i="5"/>
  <c r="V44" i="5"/>
  <c r="V30" i="5"/>
  <c r="V31" i="5" s="1"/>
  <c r="V27" i="5"/>
  <c r="V26" i="5"/>
  <c r="V21" i="5"/>
  <c r="W4" i="5"/>
  <c r="V12" i="5"/>
  <c r="V114" i="5"/>
  <c r="V146" i="5"/>
  <c r="V82" i="5"/>
  <c r="V50" i="5"/>
  <c r="V18" i="5"/>
  <c r="W6" i="5"/>
  <c r="U168" i="5"/>
  <c r="D121" i="3"/>
  <c r="P150" i="3"/>
  <c r="Q145" i="3"/>
  <c r="Q146" i="3" s="1"/>
  <c r="D127" i="3"/>
  <c r="D126" i="3"/>
  <c r="D120" i="3"/>
  <c r="D125" i="3"/>
  <c r="N86" i="3"/>
  <c r="O83" i="3"/>
  <c r="D83" i="3" s="1"/>
  <c r="D82" i="3"/>
  <c r="H31" i="3"/>
  <c r="H46" i="3"/>
  <c r="H48" i="3" s="1"/>
  <c r="J2" i="3"/>
  <c r="K2" i="3" s="1"/>
  <c r="L2" i="3" s="1"/>
  <c r="M2" i="3" s="1"/>
  <c r="N2" i="3" s="1"/>
  <c r="O2" i="3" s="1"/>
  <c r="P2" i="3" s="1"/>
  <c r="Q2" i="3" s="1"/>
  <c r="R2" i="3" s="1"/>
  <c r="I4" i="3"/>
  <c r="CV121" i="8" l="1"/>
  <c r="CV123" i="8"/>
  <c r="CW52" i="8"/>
  <c r="CW54" i="8"/>
  <c r="CQ31" i="8"/>
  <c r="S77" i="7"/>
  <c r="O100" i="7"/>
  <c r="R54" i="7"/>
  <c r="S31" i="7"/>
  <c r="V110" i="7"/>
  <c r="V87" i="7"/>
  <c r="V64" i="7"/>
  <c r="V18" i="7"/>
  <c r="V41" i="7"/>
  <c r="W6" i="7"/>
  <c r="V113" i="7"/>
  <c r="V104" i="7"/>
  <c r="V90" i="7"/>
  <c r="V67" i="7"/>
  <c r="V81" i="7"/>
  <c r="V58" i="7"/>
  <c r="W4" i="7"/>
  <c r="V44" i="7"/>
  <c r="V21" i="7"/>
  <c r="V35" i="7"/>
  <c r="V12" i="7"/>
  <c r="O77" i="6"/>
  <c r="P77" i="6"/>
  <c r="T64" i="6"/>
  <c r="T110" i="6"/>
  <c r="T87" i="6"/>
  <c r="S90" i="6"/>
  <c r="S69" i="6"/>
  <c r="S104" i="6"/>
  <c r="S67" i="6"/>
  <c r="S115" i="6"/>
  <c r="S81" i="6"/>
  <c r="S113" i="6"/>
  <c r="S92" i="6"/>
  <c r="S58" i="6"/>
  <c r="N123" i="6"/>
  <c r="N100" i="6"/>
  <c r="Q54" i="6"/>
  <c r="T18" i="6"/>
  <c r="T41" i="6"/>
  <c r="U6" i="6"/>
  <c r="S44" i="6"/>
  <c r="S46" i="6"/>
  <c r="S35" i="6"/>
  <c r="S21" i="6"/>
  <c r="S23" i="6"/>
  <c r="S12" i="6"/>
  <c r="T4" i="6"/>
  <c r="R129" i="5"/>
  <c r="S124" i="5"/>
  <c r="S125" i="5" s="1"/>
  <c r="U124" i="5" s="1"/>
  <c r="U125" i="5" s="1"/>
  <c r="U129" i="5" s="1"/>
  <c r="T124" i="5"/>
  <c r="T125" i="5" s="1"/>
  <c r="T129" i="5" s="1"/>
  <c r="Q70" i="5"/>
  <c r="R60" i="5"/>
  <c r="R61" i="5"/>
  <c r="R65" i="5" s="1"/>
  <c r="R66" i="5"/>
  <c r="P70" i="5"/>
  <c r="P72" i="5"/>
  <c r="Q66" i="5"/>
  <c r="Q72" i="5" s="1"/>
  <c r="S33" i="5"/>
  <c r="T28" i="5"/>
  <c r="T29" i="5" s="1"/>
  <c r="T33" i="5" s="1"/>
  <c r="R38" i="5"/>
  <c r="R40" i="5"/>
  <c r="S34" i="5"/>
  <c r="U34" i="5"/>
  <c r="U104" i="5"/>
  <c r="V97" i="5"/>
  <c r="V102" i="5" s="1"/>
  <c r="V168" i="5"/>
  <c r="U72" i="5"/>
  <c r="W146" i="5"/>
  <c r="W114" i="5"/>
  <c r="W82" i="5"/>
  <c r="W50" i="5"/>
  <c r="W18" i="5"/>
  <c r="X6" i="5"/>
  <c r="V65" i="5"/>
  <c r="V70" i="5" s="1"/>
  <c r="W162" i="5"/>
  <c r="W158" i="5"/>
  <c r="W159" i="5" s="1"/>
  <c r="W157" i="5"/>
  <c r="W156" i="5"/>
  <c r="W155" i="5"/>
  <c r="W154" i="5"/>
  <c r="W149" i="5"/>
  <c r="W140" i="5"/>
  <c r="W126" i="5"/>
  <c r="W127" i="5" s="1"/>
  <c r="W123" i="5"/>
  <c r="W122" i="5"/>
  <c r="W117" i="5"/>
  <c r="W108" i="5"/>
  <c r="W98" i="5"/>
  <c r="W94" i="5"/>
  <c r="W95" i="5" s="1"/>
  <c r="W93" i="5"/>
  <c r="W92" i="5"/>
  <c r="W91" i="5"/>
  <c r="W90" i="5"/>
  <c r="W85" i="5"/>
  <c r="W76" i="5"/>
  <c r="W66" i="5"/>
  <c r="W62" i="5"/>
  <c r="W63" i="5" s="1"/>
  <c r="W61" i="5"/>
  <c r="W60" i="5"/>
  <c r="W59" i="5"/>
  <c r="W58" i="5"/>
  <c r="W53" i="5"/>
  <c r="W44" i="5"/>
  <c r="W30" i="5"/>
  <c r="W31" i="5" s="1"/>
  <c r="W27" i="5"/>
  <c r="W26" i="5"/>
  <c r="W21" i="5"/>
  <c r="X4" i="5"/>
  <c r="W12" i="5"/>
  <c r="Q150" i="3"/>
  <c r="R151" i="3" s="1"/>
  <c r="R145" i="3"/>
  <c r="R146" i="3"/>
  <c r="R150" i="3" s="1"/>
  <c r="P154" i="3"/>
  <c r="Q151" i="3"/>
  <c r="N91" i="3"/>
  <c r="O86" i="3"/>
  <c r="O91" i="3" s="1"/>
  <c r="H52" i="3"/>
  <c r="H34" i="3"/>
  <c r="I32" i="3"/>
  <c r="I45" i="3"/>
  <c r="I46" i="3" s="1"/>
  <c r="I36" i="3"/>
  <c r="I42" i="3"/>
  <c r="I41" i="3"/>
  <c r="I43" i="3"/>
  <c r="I49" i="3"/>
  <c r="J4" i="3"/>
  <c r="J45" i="3" s="1"/>
  <c r="J46" i="3" s="1"/>
  <c r="CW121" i="8" l="1"/>
  <c r="CW123" i="8"/>
  <c r="CX52" i="8"/>
  <c r="CX54" i="8"/>
  <c r="CR31" i="8"/>
  <c r="S54" i="7"/>
  <c r="P100" i="7"/>
  <c r="T31" i="7"/>
  <c r="W113" i="7"/>
  <c r="W104" i="7"/>
  <c r="W81" i="7"/>
  <c r="W90" i="7"/>
  <c r="W58" i="7"/>
  <c r="W44" i="7"/>
  <c r="W21" i="7"/>
  <c r="W67" i="7"/>
  <c r="W35" i="7"/>
  <c r="W12" i="7"/>
  <c r="X4" i="7"/>
  <c r="W87" i="7"/>
  <c r="W64" i="7"/>
  <c r="W110" i="7"/>
  <c r="W41" i="7"/>
  <c r="W18" i="7"/>
  <c r="X6" i="7"/>
  <c r="S77" i="6"/>
  <c r="R54" i="6"/>
  <c r="U110" i="6"/>
  <c r="U87" i="6"/>
  <c r="U64" i="6"/>
  <c r="R77" i="6"/>
  <c r="T104" i="6"/>
  <c r="T67" i="6"/>
  <c r="T115" i="6"/>
  <c r="T81" i="6"/>
  <c r="T113" i="6"/>
  <c r="T92" i="6"/>
  <c r="T58" i="6"/>
  <c r="T69" i="6"/>
  <c r="T90" i="6"/>
  <c r="Q77" i="6"/>
  <c r="O123" i="6"/>
  <c r="O100" i="6"/>
  <c r="S54" i="6"/>
  <c r="R31" i="6"/>
  <c r="U41" i="6"/>
  <c r="V6" i="6"/>
  <c r="U18" i="6"/>
  <c r="T46" i="6"/>
  <c r="T35" i="6"/>
  <c r="T12" i="6"/>
  <c r="U4" i="6"/>
  <c r="T44" i="6"/>
  <c r="T21" i="6"/>
  <c r="T23" i="6"/>
  <c r="U134" i="5"/>
  <c r="T134" i="5"/>
  <c r="S129" i="5"/>
  <c r="V124" i="5"/>
  <c r="V125" i="5" s="1"/>
  <c r="V129" i="5" s="1"/>
  <c r="R134" i="5"/>
  <c r="R136" i="5"/>
  <c r="U130" i="5"/>
  <c r="U136" i="5" s="1"/>
  <c r="S130" i="5"/>
  <c r="V104" i="5"/>
  <c r="R70" i="5"/>
  <c r="R72" i="5"/>
  <c r="S38" i="5"/>
  <c r="S40" i="5"/>
  <c r="T34" i="5"/>
  <c r="T38" i="5"/>
  <c r="T40" i="5"/>
  <c r="U28" i="5"/>
  <c r="U29" i="5" s="1"/>
  <c r="W65" i="5"/>
  <c r="W70" i="5" s="1"/>
  <c r="W97" i="5"/>
  <c r="W102" i="5" s="1"/>
  <c r="W161" i="5"/>
  <c r="W166" i="5" s="1"/>
  <c r="X162" i="5"/>
  <c r="X158" i="5"/>
  <c r="X159" i="5" s="1"/>
  <c r="X157" i="5"/>
  <c r="X156" i="5"/>
  <c r="X155" i="5"/>
  <c r="X154" i="5"/>
  <c r="X149" i="5"/>
  <c r="X140" i="5"/>
  <c r="X126" i="5"/>
  <c r="X127" i="5" s="1"/>
  <c r="X123" i="5"/>
  <c r="X122" i="5"/>
  <c r="X117" i="5"/>
  <c r="X108" i="5"/>
  <c r="X98" i="5"/>
  <c r="X94" i="5"/>
  <c r="X95" i="5" s="1"/>
  <c r="X93" i="5"/>
  <c r="X92" i="5"/>
  <c r="X91" i="5"/>
  <c r="X90" i="5"/>
  <c r="X85" i="5"/>
  <c r="X76" i="5"/>
  <c r="X66" i="5"/>
  <c r="X62" i="5"/>
  <c r="X63" i="5" s="1"/>
  <c r="X61" i="5"/>
  <c r="X60" i="5"/>
  <c r="X59" i="5"/>
  <c r="X58" i="5"/>
  <c r="X53" i="5"/>
  <c r="X44" i="5"/>
  <c r="X34" i="5"/>
  <c r="X30" i="5"/>
  <c r="X31" i="5" s="1"/>
  <c r="X29" i="5"/>
  <c r="X28" i="5"/>
  <c r="X27" i="5"/>
  <c r="X26" i="5"/>
  <c r="X21" i="5"/>
  <c r="X12" i="5"/>
  <c r="Y4" i="5"/>
  <c r="W72" i="5"/>
  <c r="W104" i="5"/>
  <c r="V72" i="5"/>
  <c r="X146" i="5"/>
  <c r="X114" i="5"/>
  <c r="X82" i="5"/>
  <c r="X50" i="5"/>
  <c r="X18" i="5"/>
  <c r="Y6" i="5"/>
  <c r="D150" i="3"/>
  <c r="D151" i="3"/>
  <c r="P159" i="3"/>
  <c r="R154" i="3"/>
  <c r="R159" i="3" s="1"/>
  <c r="Q154" i="3"/>
  <c r="Q159" i="3" s="1"/>
  <c r="D86" i="3"/>
  <c r="D87" i="3"/>
  <c r="D91" i="3"/>
  <c r="D93" i="3"/>
  <c r="D92" i="3"/>
  <c r="H57" i="3"/>
  <c r="I44" i="3"/>
  <c r="I48" i="3" s="1"/>
  <c r="I52" i="3" s="1"/>
  <c r="J32" i="3"/>
  <c r="J42" i="3"/>
  <c r="J41" i="3"/>
  <c r="K4" i="3"/>
  <c r="J36" i="3"/>
  <c r="CX121" i="8" l="1"/>
  <c r="CX123" i="8"/>
  <c r="CY123" i="8"/>
  <c r="CY54" i="8"/>
  <c r="CY52" i="8"/>
  <c r="CS31" i="8"/>
  <c r="T77" i="7"/>
  <c r="T54" i="7"/>
  <c r="Q100" i="7"/>
  <c r="U31" i="7"/>
  <c r="X110" i="7"/>
  <c r="X87" i="7"/>
  <c r="X41" i="7"/>
  <c r="X18" i="7"/>
  <c r="X64" i="7"/>
  <c r="Y6" i="7"/>
  <c r="X81" i="7"/>
  <c r="X58" i="7"/>
  <c r="X104" i="7"/>
  <c r="X113" i="7"/>
  <c r="X90" i="7"/>
  <c r="X67" i="7"/>
  <c r="X35" i="7"/>
  <c r="X12" i="7"/>
  <c r="X21" i="7"/>
  <c r="X44" i="7"/>
  <c r="Y4" i="7"/>
  <c r="U115" i="6"/>
  <c r="U81" i="6"/>
  <c r="U113" i="6"/>
  <c r="U92" i="6"/>
  <c r="U58" i="6"/>
  <c r="U90" i="6"/>
  <c r="U69" i="6"/>
  <c r="U104" i="6"/>
  <c r="U67" i="6"/>
  <c r="T77" i="6"/>
  <c r="V110" i="6"/>
  <c r="V87" i="6"/>
  <c r="V64" i="6"/>
  <c r="T54" i="6"/>
  <c r="P123" i="6"/>
  <c r="P100" i="6"/>
  <c r="S31" i="6"/>
  <c r="U21" i="6"/>
  <c r="U46" i="6"/>
  <c r="U23" i="6"/>
  <c r="U12" i="6"/>
  <c r="V4" i="6"/>
  <c r="U44" i="6"/>
  <c r="U35" i="6"/>
  <c r="V41" i="6"/>
  <c r="V18" i="6"/>
  <c r="W6" i="6"/>
  <c r="V134" i="5"/>
  <c r="V136" i="5"/>
  <c r="S134" i="5"/>
  <c r="S136" i="5"/>
  <c r="W130" i="5"/>
  <c r="T130" i="5"/>
  <c r="T136" i="5" s="1"/>
  <c r="W124" i="5"/>
  <c r="W125" i="5" s="1"/>
  <c r="W129" i="5" s="1"/>
  <c r="W136" i="5" s="1"/>
  <c r="V130" i="5"/>
  <c r="U33" i="5"/>
  <c r="V28" i="5"/>
  <c r="V29" i="5" s="1"/>
  <c r="X104" i="5"/>
  <c r="X168" i="5"/>
  <c r="Y146" i="5"/>
  <c r="Y114" i="5"/>
  <c r="Z6" i="5"/>
  <c r="Y82" i="5"/>
  <c r="Y50" i="5"/>
  <c r="Y18" i="5"/>
  <c r="W168" i="5"/>
  <c r="X33" i="5"/>
  <c r="X65" i="5"/>
  <c r="X70" i="5" s="1"/>
  <c r="X97" i="5"/>
  <c r="X102" i="5" s="1"/>
  <c r="X161" i="5"/>
  <c r="X166" i="5" s="1"/>
  <c r="Y162" i="5"/>
  <c r="Y158" i="5"/>
  <c r="Y159" i="5" s="1"/>
  <c r="Y157" i="5"/>
  <c r="Y156" i="5"/>
  <c r="Y155" i="5"/>
  <c r="Y154" i="5"/>
  <c r="Y161" i="5" s="1"/>
  <c r="Y166" i="5" s="1"/>
  <c r="Y149" i="5"/>
  <c r="Y140" i="5"/>
  <c r="Y126" i="5"/>
  <c r="Y127" i="5" s="1"/>
  <c r="Y123" i="5"/>
  <c r="Y122" i="5"/>
  <c r="Y117" i="5"/>
  <c r="Y108" i="5"/>
  <c r="Y98" i="5"/>
  <c r="Y94" i="5"/>
  <c r="Y95" i="5" s="1"/>
  <c r="Z4" i="5"/>
  <c r="Y93" i="5"/>
  <c r="Y92" i="5"/>
  <c r="Y91" i="5"/>
  <c r="Y90" i="5"/>
  <c r="Y85" i="5"/>
  <c r="Y66" i="5"/>
  <c r="Y76" i="5"/>
  <c r="Y62" i="5"/>
  <c r="Y63" i="5" s="1"/>
  <c r="Y60" i="5"/>
  <c r="Y58" i="5"/>
  <c r="Y34" i="5"/>
  <c r="Y29" i="5"/>
  <c r="Y27" i="5"/>
  <c r="Y21" i="5"/>
  <c r="Y12" i="5"/>
  <c r="Y61" i="5"/>
  <c r="Y59" i="5"/>
  <c r="Y53" i="5"/>
  <c r="Y44" i="5"/>
  <c r="Y30" i="5"/>
  <c r="Y31" i="5" s="1"/>
  <c r="Y28" i="5"/>
  <c r="Y26" i="5"/>
  <c r="Y33" i="5" s="1"/>
  <c r="Y38" i="5" s="1"/>
  <c r="D154" i="3"/>
  <c r="D155" i="3"/>
  <c r="D160" i="3"/>
  <c r="D161" i="3"/>
  <c r="D159" i="3"/>
  <c r="K41" i="3"/>
  <c r="K36" i="3"/>
  <c r="J43" i="3"/>
  <c r="J44" i="3" s="1"/>
  <c r="K32" i="3"/>
  <c r="K45" i="3"/>
  <c r="K46" i="3" s="1"/>
  <c r="K42" i="3"/>
  <c r="J49" i="3"/>
  <c r="L4" i="3"/>
  <c r="L45" i="3" s="1"/>
  <c r="CY121" i="8" l="1"/>
  <c r="CZ52" i="8"/>
  <c r="CZ54" i="8"/>
  <c r="CT31" i="8"/>
  <c r="U77" i="7"/>
  <c r="R100" i="7"/>
  <c r="V31" i="7"/>
  <c r="Y113" i="7"/>
  <c r="Y104" i="7"/>
  <c r="Y90" i="7"/>
  <c r="Y81" i="7"/>
  <c r="Y58" i="7"/>
  <c r="Y67" i="7"/>
  <c r="Y35" i="7"/>
  <c r="Y12" i="7"/>
  <c r="Z4" i="7"/>
  <c r="Y44" i="7"/>
  <c r="Y21" i="7"/>
  <c r="Y110" i="7"/>
  <c r="Y64" i="7"/>
  <c r="Z6" i="7"/>
  <c r="Y87" i="7"/>
  <c r="Y18" i="7"/>
  <c r="Y41" i="7"/>
  <c r="U100" i="6"/>
  <c r="W87" i="6"/>
  <c r="W110" i="6"/>
  <c r="W64" i="6"/>
  <c r="V113" i="6"/>
  <c r="V92" i="6"/>
  <c r="V58" i="6"/>
  <c r="V90" i="6"/>
  <c r="V69" i="6"/>
  <c r="V115" i="6"/>
  <c r="V104" i="6"/>
  <c r="V67" i="6"/>
  <c r="V81" i="6"/>
  <c r="U77" i="6"/>
  <c r="Q123" i="6"/>
  <c r="Q100" i="6"/>
  <c r="U54" i="6"/>
  <c r="T31" i="6"/>
  <c r="V44" i="6"/>
  <c r="V23" i="6"/>
  <c r="V12" i="6"/>
  <c r="W4" i="6"/>
  <c r="V21" i="6"/>
  <c r="V35" i="6"/>
  <c r="V46" i="6"/>
  <c r="X6" i="6"/>
  <c r="W41" i="6"/>
  <c r="W18" i="6"/>
  <c r="W134" i="5"/>
  <c r="X130" i="5"/>
  <c r="X124" i="5"/>
  <c r="X125" i="5" s="1"/>
  <c r="X129" i="5" s="1"/>
  <c r="X134" i="5" s="1"/>
  <c r="Y65" i="5"/>
  <c r="Y70" i="5" s="1"/>
  <c r="V33" i="5"/>
  <c r="W29" i="5"/>
  <c r="W33" i="5" s="1"/>
  <c r="W28" i="5"/>
  <c r="U38" i="5"/>
  <c r="U40" i="5"/>
  <c r="V34" i="5"/>
  <c r="W34" i="5"/>
  <c r="Y40" i="5"/>
  <c r="X72" i="5"/>
  <c r="Z146" i="5"/>
  <c r="Z114" i="5"/>
  <c r="Z82" i="5"/>
  <c r="AA6" i="5"/>
  <c r="Z50" i="5"/>
  <c r="Z18" i="5"/>
  <c r="Y97" i="5"/>
  <c r="Y102" i="5" s="1"/>
  <c r="Z162" i="5"/>
  <c r="Z158" i="5"/>
  <c r="Z159" i="5" s="1"/>
  <c r="Z157" i="5"/>
  <c r="Z156" i="5"/>
  <c r="Z155" i="5"/>
  <c r="Z154" i="5"/>
  <c r="Z149" i="5"/>
  <c r="Z140" i="5"/>
  <c r="Z126" i="5"/>
  <c r="Z127" i="5" s="1"/>
  <c r="Z123" i="5"/>
  <c r="Z122" i="5"/>
  <c r="Z117" i="5"/>
  <c r="Z108" i="5"/>
  <c r="Z98" i="5"/>
  <c r="Z94" i="5"/>
  <c r="Z95" i="5" s="1"/>
  <c r="Z76" i="5"/>
  <c r="Z62" i="5"/>
  <c r="Z63" i="5" s="1"/>
  <c r="Z61" i="5"/>
  <c r="Z60" i="5"/>
  <c r="Z12" i="5"/>
  <c r="AA4" i="5"/>
  <c r="Z93" i="5"/>
  <c r="Z92" i="5"/>
  <c r="Z91" i="5"/>
  <c r="Z90" i="5"/>
  <c r="Z85" i="5"/>
  <c r="Z66" i="5"/>
  <c r="Z59" i="5"/>
  <c r="Z58" i="5"/>
  <c r="Z53" i="5"/>
  <c r="Z44" i="5"/>
  <c r="Z34" i="5"/>
  <c r="Z30" i="5"/>
  <c r="Z31" i="5" s="1"/>
  <c r="Z29" i="5"/>
  <c r="Z28" i="5"/>
  <c r="Z27" i="5"/>
  <c r="Z26" i="5"/>
  <c r="Z21" i="5"/>
  <c r="Y168" i="5"/>
  <c r="X38" i="5"/>
  <c r="X40" i="5"/>
  <c r="K43" i="3"/>
  <c r="K44" i="3" s="1"/>
  <c r="K48" i="3" s="1"/>
  <c r="J48" i="3"/>
  <c r="L32" i="3"/>
  <c r="L46" i="3"/>
  <c r="L41" i="3"/>
  <c r="L42" i="3"/>
  <c r="M4" i="3"/>
  <c r="M36" i="3" s="1"/>
  <c r="L36" i="3"/>
  <c r="CZ121" i="8" l="1"/>
  <c r="CZ123" i="8"/>
  <c r="DA52" i="8"/>
  <c r="DA54" i="8"/>
  <c r="CU31" i="8"/>
  <c r="V77" i="7"/>
  <c r="U54" i="7"/>
  <c r="S100" i="7"/>
  <c r="Z110" i="7"/>
  <c r="Z87" i="7"/>
  <c r="Z64" i="7"/>
  <c r="Z41" i="7"/>
  <c r="Z18" i="7"/>
  <c r="AA6" i="7"/>
  <c r="Z104" i="7"/>
  <c r="Z113" i="7"/>
  <c r="Z90" i="7"/>
  <c r="Z67" i="7"/>
  <c r="Z81" i="7"/>
  <c r="AA4" i="7"/>
  <c r="Z44" i="7"/>
  <c r="Z21" i="7"/>
  <c r="Z35" i="7"/>
  <c r="Z58" i="7"/>
  <c r="Z12" i="7"/>
  <c r="X64" i="6"/>
  <c r="X110" i="6"/>
  <c r="X87" i="6"/>
  <c r="W90" i="6"/>
  <c r="W69" i="6"/>
  <c r="W113" i="6"/>
  <c r="W104" i="6"/>
  <c r="W67" i="6"/>
  <c r="W115" i="6"/>
  <c r="W81" i="6"/>
  <c r="W92" i="6"/>
  <c r="W58" i="6"/>
  <c r="V100" i="6"/>
  <c r="V77" i="6"/>
  <c r="R100" i="6"/>
  <c r="R123" i="6"/>
  <c r="V54" i="6"/>
  <c r="U31" i="6"/>
  <c r="W44" i="6"/>
  <c r="W46" i="6"/>
  <c r="W35" i="6"/>
  <c r="W21" i="6"/>
  <c r="W23" i="6"/>
  <c r="W12" i="6"/>
  <c r="X4" i="6"/>
  <c r="X41" i="6"/>
  <c r="X18" i="6"/>
  <c r="Y6" i="6"/>
  <c r="Y130" i="5"/>
  <c r="Z124" i="5"/>
  <c r="Z125" i="5" s="1"/>
  <c r="AA124" i="5" s="1"/>
  <c r="X136" i="5"/>
  <c r="Y124" i="5"/>
  <c r="Y125" i="5" s="1"/>
  <c r="Y129" i="5" s="1"/>
  <c r="Y104" i="5"/>
  <c r="Y72" i="5"/>
  <c r="W38" i="5"/>
  <c r="W40" i="5"/>
  <c r="V38" i="5"/>
  <c r="V40" i="5"/>
  <c r="Z33" i="5"/>
  <c r="Z65" i="5"/>
  <c r="Z72" i="5" s="1"/>
  <c r="Z97" i="5"/>
  <c r="AA162" i="5"/>
  <c r="AA158" i="5"/>
  <c r="AA159" i="5" s="1"/>
  <c r="AA157" i="5"/>
  <c r="AA156" i="5"/>
  <c r="AA155" i="5"/>
  <c r="AA154" i="5"/>
  <c r="AA149" i="5"/>
  <c r="AA140" i="5"/>
  <c r="AA126" i="5"/>
  <c r="AA127" i="5" s="1"/>
  <c r="AA123" i="5"/>
  <c r="AA125" i="5" s="1"/>
  <c r="AA93" i="5"/>
  <c r="AA92" i="5"/>
  <c r="AA91" i="5"/>
  <c r="AA90" i="5"/>
  <c r="AA85" i="5"/>
  <c r="AA76" i="5"/>
  <c r="AA66" i="5"/>
  <c r="AA62" i="5"/>
  <c r="AA63" i="5" s="1"/>
  <c r="AA61" i="5"/>
  <c r="AA60" i="5"/>
  <c r="AA59" i="5"/>
  <c r="AA58" i="5"/>
  <c r="AA53" i="5"/>
  <c r="AA44" i="5"/>
  <c r="AA34" i="5"/>
  <c r="AA30" i="5"/>
  <c r="AA31" i="5" s="1"/>
  <c r="AA29" i="5"/>
  <c r="AA28" i="5"/>
  <c r="AA27" i="5"/>
  <c r="AA26" i="5"/>
  <c r="AA21" i="5"/>
  <c r="AB4" i="5"/>
  <c r="AA122" i="5"/>
  <c r="AA117" i="5"/>
  <c r="AA108" i="5"/>
  <c r="AA98" i="5"/>
  <c r="AA94" i="5"/>
  <c r="AA95" i="5" s="1"/>
  <c r="AA12" i="5"/>
  <c r="AA146" i="5"/>
  <c r="AA82" i="5"/>
  <c r="AA50" i="5"/>
  <c r="AA18" i="5"/>
  <c r="AB6" i="5"/>
  <c r="AA114" i="5"/>
  <c r="Z40" i="5"/>
  <c r="Z129" i="5"/>
  <c r="AA130" i="5" s="1"/>
  <c r="Z161" i="5"/>
  <c r="K49" i="3"/>
  <c r="K52" i="3" s="1"/>
  <c r="J52" i="3"/>
  <c r="L49" i="3"/>
  <c r="L43" i="3"/>
  <c r="L44" i="3" s="1"/>
  <c r="M32" i="3"/>
  <c r="M45" i="3"/>
  <c r="M46" i="3" s="1"/>
  <c r="M42" i="3"/>
  <c r="M41" i="3"/>
  <c r="N4" i="3"/>
  <c r="DA121" i="8" l="1"/>
  <c r="DA123" i="8"/>
  <c r="DB52" i="8"/>
  <c r="DB54" i="8"/>
  <c r="CV31" i="8"/>
  <c r="W77" i="7"/>
  <c r="W31" i="7"/>
  <c r="T100" i="7"/>
  <c r="AA113" i="7"/>
  <c r="AA104" i="7"/>
  <c r="AA90" i="7"/>
  <c r="AA67" i="7"/>
  <c r="AA81" i="7"/>
  <c r="AA58" i="7"/>
  <c r="AA44" i="7"/>
  <c r="AA21" i="7"/>
  <c r="AA12" i="7"/>
  <c r="AA35" i="7"/>
  <c r="AB4" i="7"/>
  <c r="AA87" i="7"/>
  <c r="AA64" i="7"/>
  <c r="AA110" i="7"/>
  <c r="AA41" i="7"/>
  <c r="AA18" i="7"/>
  <c r="AB6" i="7"/>
  <c r="S123" i="6"/>
  <c r="S100" i="6"/>
  <c r="X104" i="6"/>
  <c r="X67" i="6"/>
  <c r="X77" i="6" s="1"/>
  <c r="X115" i="6"/>
  <c r="X81" i="6"/>
  <c r="X113" i="6"/>
  <c r="X92" i="6"/>
  <c r="X58" i="6"/>
  <c r="X90" i="6"/>
  <c r="X100" i="6" s="1"/>
  <c r="X69" i="6"/>
  <c r="W100" i="6"/>
  <c r="Y110" i="6"/>
  <c r="Y87" i="6"/>
  <c r="Y64" i="6"/>
  <c r="W77" i="6"/>
  <c r="W54" i="6"/>
  <c r="V31" i="6"/>
  <c r="X46" i="6"/>
  <c r="X35" i="6"/>
  <c r="X23" i="6"/>
  <c r="Y4" i="6"/>
  <c r="X44" i="6"/>
  <c r="X21" i="6"/>
  <c r="X12" i="6"/>
  <c r="Y41" i="6"/>
  <c r="Z6" i="6"/>
  <c r="Y18" i="6"/>
  <c r="AA129" i="5"/>
  <c r="AA134" i="5" s="1"/>
  <c r="Y134" i="5"/>
  <c r="Y136" i="5"/>
  <c r="Z130" i="5"/>
  <c r="Z136" i="5" s="1"/>
  <c r="AA65" i="5"/>
  <c r="AA70" i="5" s="1"/>
  <c r="AA33" i="5"/>
  <c r="AA38" i="5" s="1"/>
  <c r="Z102" i="5"/>
  <c r="Z104" i="5"/>
  <c r="Z134" i="5"/>
  <c r="AB162" i="5"/>
  <c r="D162" i="5" s="1"/>
  <c r="AB158" i="5"/>
  <c r="AB159" i="5" s="1"/>
  <c r="AB157" i="5"/>
  <c r="AB156" i="5"/>
  <c r="AB155" i="5"/>
  <c r="AB154" i="5"/>
  <c r="AB149" i="5"/>
  <c r="AB140" i="5"/>
  <c r="AB130" i="5"/>
  <c r="D130" i="5" s="1"/>
  <c r="AB126" i="5"/>
  <c r="AB127" i="5" s="1"/>
  <c r="AB125" i="5"/>
  <c r="AB124" i="5"/>
  <c r="AB123" i="5"/>
  <c r="AB93" i="5"/>
  <c r="AB92" i="5"/>
  <c r="AB91" i="5"/>
  <c r="AB90" i="5"/>
  <c r="AB85" i="5"/>
  <c r="AB76" i="5"/>
  <c r="AB66" i="5"/>
  <c r="D66" i="5" s="1"/>
  <c r="AB62" i="5"/>
  <c r="AB63" i="5" s="1"/>
  <c r="AB61" i="5"/>
  <c r="AB60" i="5"/>
  <c r="AB59" i="5"/>
  <c r="AB58" i="5"/>
  <c r="AB53" i="5"/>
  <c r="AB44" i="5"/>
  <c r="AB34" i="5"/>
  <c r="D34" i="5" s="1"/>
  <c r="AB30" i="5"/>
  <c r="AB31" i="5" s="1"/>
  <c r="AB29" i="5"/>
  <c r="AB28" i="5"/>
  <c r="AB27" i="5"/>
  <c r="AB26" i="5"/>
  <c r="AB33" i="5" s="1"/>
  <c r="AB38" i="5" s="1"/>
  <c r="AB21" i="5"/>
  <c r="AB122" i="5"/>
  <c r="AB117" i="5"/>
  <c r="AB108" i="5"/>
  <c r="AB98" i="5"/>
  <c r="D98" i="5" s="1"/>
  <c r="AB94" i="5"/>
  <c r="AB95" i="5" s="1"/>
  <c r="AB12" i="5"/>
  <c r="AA168" i="5"/>
  <c r="Z70" i="5"/>
  <c r="Z166" i="5"/>
  <c r="Z168" i="5"/>
  <c r="AB146" i="5"/>
  <c r="AB82" i="5"/>
  <c r="AB50" i="5"/>
  <c r="AB18" i="5"/>
  <c r="AB114" i="5"/>
  <c r="AA72" i="5"/>
  <c r="AA161" i="5"/>
  <c r="AA166" i="5" s="1"/>
  <c r="Z38" i="5"/>
  <c r="D38" i="5" s="1"/>
  <c r="AA136" i="5"/>
  <c r="AA97" i="5"/>
  <c r="AA102" i="5" s="1"/>
  <c r="N32" i="3"/>
  <c r="N45" i="3"/>
  <c r="N46" i="3" s="1"/>
  <c r="N42" i="3"/>
  <c r="N41" i="3"/>
  <c r="L48" i="3"/>
  <c r="M43" i="3"/>
  <c r="M44" i="3" s="1"/>
  <c r="N43" i="3" s="1"/>
  <c r="O4" i="3"/>
  <c r="N36" i="3"/>
  <c r="DB121" i="8" l="1"/>
  <c r="DB123" i="8"/>
  <c r="DC123" i="8"/>
  <c r="DC54" i="8"/>
  <c r="DC52" i="8"/>
  <c r="CW31" i="8"/>
  <c r="U100" i="7"/>
  <c r="X77" i="7"/>
  <c r="V54" i="7"/>
  <c r="X31" i="7"/>
  <c r="AB110" i="7"/>
  <c r="AB87" i="7"/>
  <c r="AB64" i="7"/>
  <c r="AB41" i="7"/>
  <c r="AB18" i="7"/>
  <c r="AC6" i="7"/>
  <c r="AB81" i="7"/>
  <c r="AB58" i="7"/>
  <c r="AB113" i="7"/>
  <c r="AB104" i="7"/>
  <c r="AB90" i="7"/>
  <c r="AB67" i="7"/>
  <c r="AB35" i="7"/>
  <c r="AB12" i="7"/>
  <c r="AB21" i="7"/>
  <c r="AB44" i="7"/>
  <c r="AC4" i="7"/>
  <c r="T123" i="6"/>
  <c r="T100" i="6"/>
  <c r="Z110" i="6"/>
  <c r="Z87" i="6"/>
  <c r="Z64" i="6"/>
  <c r="Y115" i="6"/>
  <c r="Y81" i="6"/>
  <c r="Y104" i="6"/>
  <c r="Y113" i="6"/>
  <c r="Y92" i="6"/>
  <c r="Y58" i="6"/>
  <c r="Y90" i="6"/>
  <c r="Y69" i="6"/>
  <c r="Y67" i="6"/>
  <c r="X54" i="6"/>
  <c r="W31" i="6"/>
  <c r="X31" i="6"/>
  <c r="Y44" i="6"/>
  <c r="Y35" i="6"/>
  <c r="Y21" i="6"/>
  <c r="Y46" i="6"/>
  <c r="Y23" i="6"/>
  <c r="Y12" i="6"/>
  <c r="Z4" i="6"/>
  <c r="Z41" i="6"/>
  <c r="Z18" i="6"/>
  <c r="AA6" i="6"/>
  <c r="AB129" i="5"/>
  <c r="AB134" i="5" s="1"/>
  <c r="AB97" i="5"/>
  <c r="AB102" i="5" s="1"/>
  <c r="AB65" i="5"/>
  <c r="AB70" i="5" s="1"/>
  <c r="AA40" i="5"/>
  <c r="AB136" i="5"/>
  <c r="D137" i="5" s="1"/>
  <c r="D117" i="5"/>
  <c r="D129" i="5"/>
  <c r="D102" i="5"/>
  <c r="D97" i="5"/>
  <c r="AA104" i="5"/>
  <c r="D65" i="5"/>
  <c r="D149" i="5"/>
  <c r="D134" i="5"/>
  <c r="D33" i="5"/>
  <c r="D70" i="5"/>
  <c r="AB40" i="5"/>
  <c r="D40" i="5" s="1"/>
  <c r="D21" i="5"/>
  <c r="AB72" i="5"/>
  <c r="D72" i="5" s="1"/>
  <c r="D53" i="5"/>
  <c r="AB104" i="5"/>
  <c r="D105" i="5" s="1"/>
  <c r="D85" i="5"/>
  <c r="AB161" i="5"/>
  <c r="AB166" i="5" s="1"/>
  <c r="D166" i="5" s="1"/>
  <c r="D104" i="5"/>
  <c r="L52" i="3"/>
  <c r="O32" i="3"/>
  <c r="O36" i="3"/>
  <c r="N44" i="3"/>
  <c r="O44" i="3" s="1"/>
  <c r="M48" i="3"/>
  <c r="M49" i="3"/>
  <c r="O45" i="3"/>
  <c r="O46" i="3" s="1"/>
  <c r="O41" i="3"/>
  <c r="O42" i="3"/>
  <c r="P4" i="3"/>
  <c r="P36" i="3" s="1"/>
  <c r="DC121" i="8" l="1"/>
  <c r="DD52" i="8"/>
  <c r="DD54" i="8"/>
  <c r="CX31" i="8"/>
  <c r="V100" i="7"/>
  <c r="Y77" i="7"/>
  <c r="Y31" i="7"/>
  <c r="AC110" i="7"/>
  <c r="AC87" i="7"/>
  <c r="AC64" i="7"/>
  <c r="AD6" i="7"/>
  <c r="AC41" i="7"/>
  <c r="AC18" i="7"/>
  <c r="AC113" i="7"/>
  <c r="AC104" i="7"/>
  <c r="AC90" i="7"/>
  <c r="AC81" i="7"/>
  <c r="AC58" i="7"/>
  <c r="AC67" i="7"/>
  <c r="AC35" i="7"/>
  <c r="AC12" i="7"/>
  <c r="AD4" i="7"/>
  <c r="AC44" i="7"/>
  <c r="AC21" i="7"/>
  <c r="U123" i="6"/>
  <c r="Y100" i="6"/>
  <c r="Y77" i="6"/>
  <c r="AA87" i="6"/>
  <c r="AA110" i="6"/>
  <c r="AA64" i="6"/>
  <c r="Z113" i="6"/>
  <c r="Z92" i="6"/>
  <c r="Z58" i="6"/>
  <c r="Z90" i="6"/>
  <c r="Z69" i="6"/>
  <c r="Z115" i="6"/>
  <c r="Z104" i="6"/>
  <c r="Z67" i="6"/>
  <c r="Z81" i="6"/>
  <c r="Y54" i="6"/>
  <c r="Y31" i="6"/>
  <c r="AB6" i="6"/>
  <c r="AA41" i="6"/>
  <c r="AA18" i="6"/>
  <c r="Z44" i="6"/>
  <c r="Z46" i="6"/>
  <c r="Z23" i="6"/>
  <c r="Z12" i="6"/>
  <c r="AA4" i="6"/>
  <c r="Z21" i="6"/>
  <c r="Z35" i="6"/>
  <c r="D41" i="5"/>
  <c r="D161" i="5"/>
  <c r="D73" i="5"/>
  <c r="AB168" i="5"/>
  <c r="D136" i="5"/>
  <c r="M52" i="3"/>
  <c r="N48" i="3"/>
  <c r="O49" i="3" s="1"/>
  <c r="O43" i="3"/>
  <c r="O48" i="3"/>
  <c r="N49" i="3"/>
  <c r="P49" i="3"/>
  <c r="P32" i="3"/>
  <c r="P42" i="3"/>
  <c r="P41" i="3"/>
  <c r="P43" i="3"/>
  <c r="P44" i="3"/>
  <c r="P45" i="3"/>
  <c r="P46" i="3" s="1"/>
  <c r="Q4" i="3"/>
  <c r="DD121" i="8" l="1"/>
  <c r="DD123" i="8"/>
  <c r="DE52" i="8"/>
  <c r="DE54" i="8"/>
  <c r="CY31" i="8"/>
  <c r="W100" i="7"/>
  <c r="Z77" i="7"/>
  <c r="W54" i="7"/>
  <c r="Z31" i="7"/>
  <c r="AD104" i="7"/>
  <c r="AD90" i="7"/>
  <c r="AD67" i="7"/>
  <c r="AD113" i="7"/>
  <c r="AD81" i="7"/>
  <c r="AD58" i="7"/>
  <c r="AE4" i="7"/>
  <c r="AD44" i="7"/>
  <c r="AD21" i="7"/>
  <c r="AD12" i="7"/>
  <c r="AD35" i="7"/>
  <c r="AD110" i="7"/>
  <c r="AD87" i="7"/>
  <c r="AD64" i="7"/>
  <c r="AD18" i="7"/>
  <c r="AD41" i="7"/>
  <c r="AE6" i="7"/>
  <c r="AC77" i="7"/>
  <c r="W123" i="6"/>
  <c r="V123" i="6"/>
  <c r="X123" i="6"/>
  <c r="Z77" i="6"/>
  <c r="Z100" i="6"/>
  <c r="AA90" i="6"/>
  <c r="AA69" i="6"/>
  <c r="AA104" i="6"/>
  <c r="AA67" i="6"/>
  <c r="AA113" i="6"/>
  <c r="AA115" i="6"/>
  <c r="AA81" i="6"/>
  <c r="AA92" i="6"/>
  <c r="AA58" i="6"/>
  <c r="AB64" i="6"/>
  <c r="AB110" i="6"/>
  <c r="AB87" i="6"/>
  <c r="Z54" i="6"/>
  <c r="Z31" i="6"/>
  <c r="AA44" i="6"/>
  <c r="AA46" i="6"/>
  <c r="AA35" i="6"/>
  <c r="AA21" i="6"/>
  <c r="AA23" i="6"/>
  <c r="AA12" i="6"/>
  <c r="AB4" i="6"/>
  <c r="AB18" i="6"/>
  <c r="AB41" i="6"/>
  <c r="D169" i="5"/>
  <c r="D168" i="5"/>
  <c r="O52" i="3"/>
  <c r="N52" i="3"/>
  <c r="P48" i="3"/>
  <c r="Q36" i="3"/>
  <c r="R4" i="3"/>
  <c r="Q49" i="3"/>
  <c r="Q42" i="3"/>
  <c r="Q41" i="3"/>
  <c r="Q43" i="3"/>
  <c r="Q44" i="3"/>
  <c r="Q32" i="3"/>
  <c r="Q45" i="3"/>
  <c r="Q46" i="3" s="1"/>
  <c r="DE121" i="8" l="1"/>
  <c r="DE123" i="8"/>
  <c r="DF52" i="8"/>
  <c r="DF54" i="8"/>
  <c r="CZ31" i="8"/>
  <c r="X100" i="7"/>
  <c r="AA77" i="7"/>
  <c r="AA31" i="7"/>
  <c r="AE113" i="7"/>
  <c r="AE104" i="7"/>
  <c r="AE81" i="7"/>
  <c r="AE90" i="7"/>
  <c r="AE67" i="7"/>
  <c r="AE44" i="7"/>
  <c r="AE21" i="7"/>
  <c r="AE12" i="7"/>
  <c r="AE58" i="7"/>
  <c r="AE35" i="7"/>
  <c r="AF4" i="7"/>
  <c r="AD77" i="7"/>
  <c r="AE87" i="7"/>
  <c r="AE64" i="7"/>
  <c r="AE110" i="7"/>
  <c r="AF6" i="7"/>
  <c r="AE41" i="7"/>
  <c r="AE18" i="7"/>
  <c r="Y123" i="6"/>
  <c r="AA77" i="6"/>
  <c r="AA100" i="6"/>
  <c r="AB104" i="6"/>
  <c r="AB67" i="6"/>
  <c r="AB115" i="6"/>
  <c r="D115" i="6" s="1"/>
  <c r="AB81" i="6"/>
  <c r="AB113" i="6"/>
  <c r="AB92" i="6"/>
  <c r="D92" i="6" s="1"/>
  <c r="AB58" i="6"/>
  <c r="AB90" i="6"/>
  <c r="AB69" i="6"/>
  <c r="D69" i="6" s="1"/>
  <c r="AA54" i="6"/>
  <c r="AA31" i="6"/>
  <c r="AB46" i="6"/>
  <c r="D46" i="6" s="1"/>
  <c r="AB35" i="6"/>
  <c r="AB12" i="6"/>
  <c r="D24" i="6"/>
  <c r="AB21" i="6"/>
  <c r="AB23" i="6"/>
  <c r="D23" i="6" s="1"/>
  <c r="AB44" i="6"/>
  <c r="P52" i="3"/>
  <c r="Q48" i="3"/>
  <c r="R45" i="3"/>
  <c r="R46" i="3" s="1"/>
  <c r="R42" i="3"/>
  <c r="R36" i="3"/>
  <c r="D36" i="3" s="1"/>
  <c r="R49" i="3"/>
  <c r="D49" i="3" s="1"/>
  <c r="R44" i="3"/>
  <c r="R32" i="3"/>
  <c r="R41" i="3"/>
  <c r="R43" i="3"/>
  <c r="DF121" i="8" l="1"/>
  <c r="DF123" i="8"/>
  <c r="DG52" i="8"/>
  <c r="DG54" i="8"/>
  <c r="DA31" i="8"/>
  <c r="Y100" i="7"/>
  <c r="AB77" i="7"/>
  <c r="X54" i="7"/>
  <c r="AB31" i="7"/>
  <c r="AF113" i="7"/>
  <c r="AF104" i="7"/>
  <c r="AF81" i="7"/>
  <c r="AF58" i="7"/>
  <c r="AF90" i="7"/>
  <c r="AF67" i="7"/>
  <c r="AF35" i="7"/>
  <c r="AF12" i="7"/>
  <c r="AF44" i="7"/>
  <c r="AG4" i="7"/>
  <c r="AF21" i="7"/>
  <c r="AE77" i="7"/>
  <c r="AF110" i="7"/>
  <c r="AF87" i="7"/>
  <c r="AF64" i="7"/>
  <c r="AF41" i="7"/>
  <c r="AF18" i="7"/>
  <c r="AG6" i="7"/>
  <c r="Z123" i="6"/>
  <c r="AB77" i="6"/>
  <c r="D67" i="6"/>
  <c r="AB100" i="6"/>
  <c r="D101" i="6" s="1"/>
  <c r="D90" i="6"/>
  <c r="D113" i="6"/>
  <c r="AB54" i="6"/>
  <c r="D25" i="6"/>
  <c r="AB31" i="6"/>
  <c r="D44" i="6"/>
  <c r="D21" i="6"/>
  <c r="Q52" i="3"/>
  <c r="R48" i="3"/>
  <c r="D48" i="3" s="1"/>
  <c r="DG123" i="8" l="1"/>
  <c r="DG121" i="8"/>
  <c r="DH52" i="8"/>
  <c r="DH54" i="8"/>
  <c r="DB31" i="8"/>
  <c r="Z100" i="7"/>
  <c r="Y54" i="7"/>
  <c r="AC31" i="7"/>
  <c r="AG110" i="7"/>
  <c r="AG87" i="7"/>
  <c r="AG64" i="7"/>
  <c r="AH6" i="7"/>
  <c r="AG18" i="7"/>
  <c r="AG41" i="7"/>
  <c r="AG113" i="7"/>
  <c r="AG104" i="7"/>
  <c r="AG81" i="7"/>
  <c r="AG67" i="7"/>
  <c r="AG58" i="7"/>
  <c r="AG35" i="7"/>
  <c r="AG12" i="7"/>
  <c r="AH4" i="7"/>
  <c r="AG90" i="7"/>
  <c r="AG44" i="7"/>
  <c r="AG21" i="7"/>
  <c r="AF77" i="7"/>
  <c r="AA123" i="6"/>
  <c r="D77" i="6"/>
  <c r="D78" i="6"/>
  <c r="D100" i="6"/>
  <c r="D31" i="6"/>
  <c r="D32" i="6"/>
  <c r="D29" i="6"/>
  <c r="R52" i="3"/>
  <c r="D52" i="3" s="1"/>
  <c r="DH121" i="8" l="1"/>
  <c r="DH123" i="8"/>
  <c r="DI52" i="8"/>
  <c r="DI54" i="8"/>
  <c r="DC31" i="8"/>
  <c r="AA100" i="7"/>
  <c r="Z54" i="7"/>
  <c r="AD31" i="7"/>
  <c r="AG77" i="7"/>
  <c r="AH104" i="7"/>
  <c r="AH113" i="7"/>
  <c r="AH90" i="7"/>
  <c r="AH67" i="7"/>
  <c r="AH81" i="7"/>
  <c r="AH58" i="7"/>
  <c r="AI4" i="7"/>
  <c r="AH44" i="7"/>
  <c r="AH21" i="7"/>
  <c r="AH12" i="7"/>
  <c r="AH35" i="7"/>
  <c r="AH110" i="7"/>
  <c r="AH87" i="7"/>
  <c r="AH18" i="7"/>
  <c r="AH41" i="7"/>
  <c r="AI6" i="7"/>
  <c r="AH64" i="7"/>
  <c r="AB123" i="6"/>
  <c r="D55" i="6"/>
  <c r="D54" i="6"/>
  <c r="D53" i="3"/>
  <c r="DI121" i="8" l="1"/>
  <c r="DI123" i="8"/>
  <c r="DJ52" i="8"/>
  <c r="DJ54" i="8"/>
  <c r="DD31" i="8"/>
  <c r="AB100" i="7"/>
  <c r="AA54" i="7"/>
  <c r="AE31" i="7"/>
  <c r="AH77" i="7"/>
  <c r="AI110" i="7"/>
  <c r="AI87" i="7"/>
  <c r="AI64" i="7"/>
  <c r="AI41" i="7"/>
  <c r="AI18" i="7"/>
  <c r="AJ6" i="7"/>
  <c r="AI113" i="7"/>
  <c r="AI81" i="7"/>
  <c r="AI104" i="7"/>
  <c r="AI90" i="7"/>
  <c r="AI67" i="7"/>
  <c r="AI58" i="7"/>
  <c r="AI44" i="7"/>
  <c r="AI21" i="7"/>
  <c r="AI12" i="7"/>
  <c r="AI35" i="7"/>
  <c r="AJ4" i="7"/>
  <c r="D124" i="6"/>
  <c r="D123" i="6"/>
  <c r="I57" i="3"/>
  <c r="O57" i="3"/>
  <c r="P57" i="3"/>
  <c r="J57" i="3"/>
  <c r="M57" i="3"/>
  <c r="N57" i="3"/>
  <c r="R57" i="3"/>
  <c r="K57" i="3"/>
  <c r="L57" i="3"/>
  <c r="D56" i="3"/>
  <c r="Q57" i="3"/>
  <c r="DJ121" i="8" l="1"/>
  <c r="DJ123" i="8"/>
  <c r="DK52" i="8"/>
  <c r="DK54" i="8"/>
  <c r="DE31" i="8"/>
  <c r="AC100" i="7"/>
  <c r="AB54" i="7"/>
  <c r="AF31" i="7"/>
  <c r="AI77" i="7"/>
  <c r="AJ110" i="7"/>
  <c r="AJ87" i="7"/>
  <c r="AJ64" i="7"/>
  <c r="AJ41" i="7"/>
  <c r="AJ18" i="7"/>
  <c r="AK6" i="7"/>
  <c r="AJ81" i="7"/>
  <c r="AJ58" i="7"/>
  <c r="AJ113" i="7"/>
  <c r="AJ104" i="7"/>
  <c r="AJ90" i="7"/>
  <c r="AJ35" i="7"/>
  <c r="AJ12" i="7"/>
  <c r="AJ67" i="7"/>
  <c r="AJ44" i="7"/>
  <c r="AJ21" i="7"/>
  <c r="AK4" i="7"/>
  <c r="D59" i="3"/>
  <c r="D57" i="3"/>
  <c r="D58" i="3"/>
  <c r="DK121" i="8" l="1"/>
  <c r="DK123" i="8"/>
  <c r="DL52" i="8"/>
  <c r="DL54" i="8"/>
  <c r="DF31" i="8"/>
  <c r="AD100" i="7"/>
  <c r="AC54" i="7"/>
  <c r="AG31" i="7"/>
  <c r="AJ77" i="7"/>
  <c r="AK110" i="7"/>
  <c r="AK87" i="7"/>
  <c r="AK64" i="7"/>
  <c r="AL6" i="7"/>
  <c r="AK18" i="7"/>
  <c r="AK41" i="7"/>
  <c r="AK113" i="7"/>
  <c r="AK104" i="7"/>
  <c r="AK90" i="7"/>
  <c r="AK81" i="7"/>
  <c r="AK67" i="7"/>
  <c r="AK35" i="7"/>
  <c r="AK12" i="7"/>
  <c r="AK58" i="7"/>
  <c r="AL4" i="7"/>
  <c r="AK44" i="7"/>
  <c r="AK21" i="7"/>
  <c r="DL121" i="8" l="1"/>
  <c r="DL123" i="8"/>
  <c r="DM52" i="8"/>
  <c r="DM54" i="8"/>
  <c r="DG31" i="8"/>
  <c r="AE100" i="7"/>
  <c r="AD54" i="7"/>
  <c r="AH31" i="7"/>
  <c r="AL110" i="7"/>
  <c r="AL87" i="7"/>
  <c r="AL64" i="7"/>
  <c r="AL18" i="7"/>
  <c r="AL41" i="7"/>
  <c r="AM6" i="7"/>
  <c r="AL113" i="7"/>
  <c r="AL104" i="7"/>
  <c r="AL90" i="7"/>
  <c r="AL67" i="7"/>
  <c r="AL58" i="7"/>
  <c r="AM4" i="7"/>
  <c r="AL81" i="7"/>
  <c r="AL44" i="7"/>
  <c r="AL21" i="7"/>
  <c r="AL12" i="7"/>
  <c r="AL35" i="7"/>
  <c r="AK77" i="7"/>
  <c r="DM121" i="8" l="1"/>
  <c r="DM123" i="8"/>
  <c r="DN52" i="8"/>
  <c r="DN54" i="8"/>
  <c r="DH31" i="8"/>
  <c r="AF100" i="7"/>
  <c r="AE54" i="7"/>
  <c r="AI31" i="7"/>
  <c r="AL77" i="7"/>
  <c r="AM110" i="7"/>
  <c r="AM87" i="7"/>
  <c r="AM64" i="7"/>
  <c r="AM41" i="7"/>
  <c r="AM18" i="7"/>
  <c r="AN6" i="7"/>
  <c r="AM113" i="7"/>
  <c r="AM104" i="7"/>
  <c r="AM67" i="7"/>
  <c r="AM81" i="7"/>
  <c r="AM58" i="7"/>
  <c r="AM90" i="7"/>
  <c r="AM44" i="7"/>
  <c r="AM21" i="7"/>
  <c r="AM35" i="7"/>
  <c r="AM12" i="7"/>
  <c r="AN4" i="7"/>
  <c r="DN121" i="8" l="1"/>
  <c r="DN123" i="8"/>
  <c r="DO54" i="8"/>
  <c r="DO52" i="8"/>
  <c r="DI31" i="8"/>
  <c r="AG100" i="7"/>
  <c r="AF54" i="7"/>
  <c r="AJ31" i="7"/>
  <c r="AN113" i="7"/>
  <c r="AN81" i="7"/>
  <c r="AN58" i="7"/>
  <c r="AN104" i="7"/>
  <c r="AN90" i="7"/>
  <c r="AN67" i="7"/>
  <c r="AN35" i="7"/>
  <c r="AN12" i="7"/>
  <c r="AN21" i="7"/>
  <c r="AN44" i="7"/>
  <c r="AO4" i="7"/>
  <c r="AN110" i="7"/>
  <c r="AN87" i="7"/>
  <c r="AN41" i="7"/>
  <c r="AN18" i="7"/>
  <c r="AO6" i="7"/>
  <c r="AN64" i="7"/>
  <c r="AM77" i="7"/>
  <c r="DO121" i="8" l="1"/>
  <c r="DO123" i="8"/>
  <c r="DP52" i="8"/>
  <c r="DP54" i="8"/>
  <c r="DJ31" i="8"/>
  <c r="AH100" i="7"/>
  <c r="AG54" i="7"/>
  <c r="AK31" i="7"/>
  <c r="AN77" i="7"/>
  <c r="AO110" i="7"/>
  <c r="AO87" i="7"/>
  <c r="AO64" i="7"/>
  <c r="AP6" i="7"/>
  <c r="AO41" i="7"/>
  <c r="AO18" i="7"/>
  <c r="AO113" i="7"/>
  <c r="AO104" i="7"/>
  <c r="AO90" i="7"/>
  <c r="AO81" i="7"/>
  <c r="AO58" i="7"/>
  <c r="AO67" i="7"/>
  <c r="AO35" i="7"/>
  <c r="AO12" i="7"/>
  <c r="AP4" i="7"/>
  <c r="AO44" i="7"/>
  <c r="AO21" i="7"/>
  <c r="DP121" i="8" l="1"/>
  <c r="DP123" i="8"/>
  <c r="DQ52" i="8"/>
  <c r="DQ54" i="8"/>
  <c r="DK31" i="8"/>
  <c r="AI100" i="7"/>
  <c r="AH54" i="7"/>
  <c r="AL31" i="7"/>
  <c r="AO77" i="7"/>
  <c r="AP104" i="7"/>
  <c r="AP90" i="7"/>
  <c r="AP67" i="7"/>
  <c r="AP113" i="7"/>
  <c r="AP81" i="7"/>
  <c r="AP58" i="7"/>
  <c r="AQ4" i="7"/>
  <c r="AP44" i="7"/>
  <c r="AP21" i="7"/>
  <c r="AP35" i="7"/>
  <c r="AP12" i="7"/>
  <c r="AP110" i="7"/>
  <c r="AP87" i="7"/>
  <c r="AP64" i="7"/>
  <c r="AP41" i="7"/>
  <c r="AP18" i="7"/>
  <c r="AQ6" i="7"/>
  <c r="DQ121" i="8" l="1"/>
  <c r="DQ123" i="8"/>
  <c r="DR52" i="8"/>
  <c r="DR54" i="8"/>
  <c r="DL31" i="8"/>
  <c r="AJ100" i="7"/>
  <c r="AI54" i="7"/>
  <c r="AM31" i="7"/>
  <c r="AQ87" i="7"/>
  <c r="AQ64" i="7"/>
  <c r="AQ110" i="7"/>
  <c r="AR6" i="7"/>
  <c r="AQ41" i="7"/>
  <c r="AQ18" i="7"/>
  <c r="AQ113" i="7"/>
  <c r="AQ104" i="7"/>
  <c r="AQ90" i="7"/>
  <c r="AQ67" i="7"/>
  <c r="AQ81" i="7"/>
  <c r="AQ58" i="7"/>
  <c r="AQ44" i="7"/>
  <c r="AQ21" i="7"/>
  <c r="AQ12" i="7"/>
  <c r="AQ35" i="7"/>
  <c r="AR4" i="7"/>
  <c r="AP77" i="7"/>
  <c r="DR121" i="8" l="1"/>
  <c r="DR123" i="8"/>
  <c r="DS123" i="8"/>
  <c r="DS54" i="8"/>
  <c r="DS52" i="8"/>
  <c r="DM31" i="8"/>
  <c r="AK100" i="7"/>
  <c r="AJ54" i="7"/>
  <c r="AN31" i="7"/>
  <c r="AR110" i="7"/>
  <c r="AR87" i="7"/>
  <c r="AR64" i="7"/>
  <c r="AR41" i="7"/>
  <c r="AR18" i="7"/>
  <c r="AS6" i="7"/>
  <c r="AR81" i="7"/>
  <c r="AR58" i="7"/>
  <c r="AR104" i="7"/>
  <c r="AR113" i="7"/>
  <c r="AR67" i="7"/>
  <c r="AR90" i="7"/>
  <c r="AR35" i="7"/>
  <c r="AR12" i="7"/>
  <c r="AR44" i="7"/>
  <c r="AS4" i="7"/>
  <c r="AR21" i="7"/>
  <c r="AQ77" i="7"/>
  <c r="DS121" i="8" l="1"/>
  <c r="DT52" i="8"/>
  <c r="DT54" i="8"/>
  <c r="DN31" i="8"/>
  <c r="AL100" i="7"/>
  <c r="AK54" i="7"/>
  <c r="AO31" i="7"/>
  <c r="AR77" i="7"/>
  <c r="AS113" i="7"/>
  <c r="AS104" i="7"/>
  <c r="AS90" i="7"/>
  <c r="AS81" i="7"/>
  <c r="AS67" i="7"/>
  <c r="AS58" i="7"/>
  <c r="AS35" i="7"/>
  <c r="AS12" i="7"/>
  <c r="AT4" i="7"/>
  <c r="AS21" i="7"/>
  <c r="AS44" i="7"/>
  <c r="AS110" i="7"/>
  <c r="AS87" i="7"/>
  <c r="AT6" i="7"/>
  <c r="AS64" i="7"/>
  <c r="AS41" i="7"/>
  <c r="AS18" i="7"/>
  <c r="DT121" i="8" l="1"/>
  <c r="DT123" i="8"/>
  <c r="DU52" i="8"/>
  <c r="DU54" i="8"/>
  <c r="DO31" i="8"/>
  <c r="AM100" i="7"/>
  <c r="AL54" i="7"/>
  <c r="AP31" i="7"/>
  <c r="AS77" i="7"/>
  <c r="AT110" i="7"/>
  <c r="AT64" i="7"/>
  <c r="AT87" i="7"/>
  <c r="AT18" i="7"/>
  <c r="AT41" i="7"/>
  <c r="AU6" i="7"/>
  <c r="AT104" i="7"/>
  <c r="AT90" i="7"/>
  <c r="AT67" i="7"/>
  <c r="AT113" i="7"/>
  <c r="AT81" i="7"/>
  <c r="AT58" i="7"/>
  <c r="AU4" i="7"/>
  <c r="AT44" i="7"/>
  <c r="AT21" i="7"/>
  <c r="AT35" i="7"/>
  <c r="AT12" i="7"/>
  <c r="DU121" i="8" l="1"/>
  <c r="DU123" i="8"/>
  <c r="DV52" i="8"/>
  <c r="DV54" i="8"/>
  <c r="DP31" i="8"/>
  <c r="AN100" i="7"/>
  <c r="AM54" i="7"/>
  <c r="AQ31" i="7"/>
  <c r="AT77" i="7"/>
  <c r="AU113" i="7"/>
  <c r="AU104" i="7"/>
  <c r="AU81" i="7"/>
  <c r="AU90" i="7"/>
  <c r="AU44" i="7"/>
  <c r="AU21" i="7"/>
  <c r="AU12" i="7"/>
  <c r="AU67" i="7"/>
  <c r="AU35" i="7"/>
  <c r="AV4" i="7"/>
  <c r="AU58" i="7"/>
  <c r="AU110" i="7"/>
  <c r="AU87" i="7"/>
  <c r="AU64" i="7"/>
  <c r="AU41" i="7"/>
  <c r="AU18" i="7"/>
  <c r="AV6" i="7"/>
  <c r="DV121" i="8" l="1"/>
  <c r="DV123" i="8"/>
  <c r="DW52" i="8"/>
  <c r="DW54" i="8"/>
  <c r="DQ31" i="8"/>
  <c r="AO100" i="7"/>
  <c r="AN54" i="7"/>
  <c r="AR31" i="7"/>
  <c r="AU77" i="7"/>
  <c r="AV113" i="7"/>
  <c r="AV104" i="7"/>
  <c r="AV81" i="7"/>
  <c r="AV58" i="7"/>
  <c r="AV90" i="7"/>
  <c r="AV67" i="7"/>
  <c r="AV35" i="7"/>
  <c r="AV12" i="7"/>
  <c r="AV44" i="7"/>
  <c r="AW4" i="7"/>
  <c r="AV21" i="7"/>
  <c r="AV110" i="7"/>
  <c r="AV87" i="7"/>
  <c r="AV64" i="7"/>
  <c r="AV41" i="7"/>
  <c r="AV18" i="7"/>
  <c r="AW6" i="7"/>
  <c r="DW121" i="8" l="1"/>
  <c r="DW123" i="8"/>
  <c r="DX52" i="8"/>
  <c r="D52" i="8" s="1"/>
  <c r="DX54" i="8"/>
  <c r="DR31" i="8"/>
  <c r="AP100" i="7"/>
  <c r="AO54" i="7"/>
  <c r="AS31" i="7"/>
  <c r="AV77" i="7"/>
  <c r="AW110" i="7"/>
  <c r="AW87" i="7"/>
  <c r="AW64" i="7"/>
  <c r="AX6" i="7"/>
  <c r="AW18" i="7"/>
  <c r="AW41" i="7"/>
  <c r="AW113" i="7"/>
  <c r="AW104" i="7"/>
  <c r="AW67" i="7"/>
  <c r="AW90" i="7"/>
  <c r="AW81" i="7"/>
  <c r="AW58" i="7"/>
  <c r="AW35" i="7"/>
  <c r="AW12" i="7"/>
  <c r="AW21" i="7"/>
  <c r="AX4" i="7"/>
  <c r="AW44" i="7"/>
  <c r="DX121" i="8" l="1"/>
  <c r="DX123" i="8"/>
  <c r="D55" i="8"/>
  <c r="D54" i="8"/>
  <c r="DS31" i="8"/>
  <c r="AQ100" i="7"/>
  <c r="AP54" i="7"/>
  <c r="AT31" i="7"/>
  <c r="AX110" i="7"/>
  <c r="AX87" i="7"/>
  <c r="AX64" i="7"/>
  <c r="AX18" i="7"/>
  <c r="AX41" i="7"/>
  <c r="AY6" i="7"/>
  <c r="AX104" i="7"/>
  <c r="AX90" i="7"/>
  <c r="AX67" i="7"/>
  <c r="AX113" i="7"/>
  <c r="AX81" i="7"/>
  <c r="AX58" i="7"/>
  <c r="AY4" i="7"/>
  <c r="AX44" i="7"/>
  <c r="AX21" i="7"/>
  <c r="AX12" i="7"/>
  <c r="AX35" i="7"/>
  <c r="AW77" i="7"/>
  <c r="AW54" i="7"/>
  <c r="DY121" i="8" l="1"/>
  <c r="DY123" i="8"/>
  <c r="DT31" i="8"/>
  <c r="AR100" i="7"/>
  <c r="AQ54" i="7"/>
  <c r="AU31" i="7"/>
  <c r="AY113" i="7"/>
  <c r="AY104" i="7"/>
  <c r="AY81" i="7"/>
  <c r="AY90" i="7"/>
  <c r="AY58" i="7"/>
  <c r="AY67" i="7"/>
  <c r="AY44" i="7"/>
  <c r="AY21" i="7"/>
  <c r="AY12" i="7"/>
  <c r="AY35" i="7"/>
  <c r="AZ4" i="7"/>
  <c r="AX54" i="7"/>
  <c r="AY110" i="7"/>
  <c r="AY87" i="7"/>
  <c r="AY64" i="7"/>
  <c r="AZ6" i="7"/>
  <c r="AY41" i="7"/>
  <c r="AY18" i="7"/>
  <c r="AX77" i="7"/>
  <c r="DZ121" i="8" l="1"/>
  <c r="DZ123" i="8"/>
  <c r="DU31" i="8"/>
  <c r="AS100" i="7"/>
  <c r="AY54" i="7"/>
  <c r="AR54" i="7"/>
  <c r="AV31" i="7"/>
  <c r="AY77" i="7"/>
  <c r="AZ81" i="7"/>
  <c r="AZ58" i="7"/>
  <c r="AZ104" i="7"/>
  <c r="AZ90" i="7"/>
  <c r="AZ67" i="7"/>
  <c r="AZ113" i="7"/>
  <c r="AZ35" i="7"/>
  <c r="AZ12" i="7"/>
  <c r="AZ21" i="7"/>
  <c r="BA4" i="7"/>
  <c r="AZ44" i="7"/>
  <c r="AZ110" i="7"/>
  <c r="AZ87" i="7"/>
  <c r="AZ64" i="7"/>
  <c r="AZ41" i="7"/>
  <c r="AZ18" i="7"/>
  <c r="BA6" i="7"/>
  <c r="EA121" i="8" l="1"/>
  <c r="EA123" i="8"/>
  <c r="DV31" i="8"/>
  <c r="AT100" i="7"/>
  <c r="AS54" i="7"/>
  <c r="AW31" i="7"/>
  <c r="AZ77" i="7"/>
  <c r="AZ54" i="7"/>
  <c r="BA113" i="7"/>
  <c r="BA104" i="7"/>
  <c r="BA90" i="7"/>
  <c r="BA81" i="7"/>
  <c r="BA67" i="7"/>
  <c r="BA35" i="7"/>
  <c r="BA12" i="7"/>
  <c r="BB4" i="7"/>
  <c r="BA58" i="7"/>
  <c r="BA44" i="7"/>
  <c r="BA21" i="7"/>
  <c r="BA110" i="7"/>
  <c r="BA87" i="7"/>
  <c r="BA64" i="7"/>
  <c r="BB6" i="7"/>
  <c r="BA18" i="7"/>
  <c r="BA41" i="7"/>
  <c r="EB121" i="8" l="1"/>
  <c r="EB123" i="8"/>
  <c r="DW31" i="8"/>
  <c r="AU100" i="7"/>
  <c r="AT54" i="7"/>
  <c r="AX31" i="7"/>
  <c r="BA77" i="7"/>
  <c r="BA54" i="7"/>
  <c r="BB110" i="7"/>
  <c r="BB87" i="7"/>
  <c r="BB64" i="7"/>
  <c r="BB41" i="7"/>
  <c r="BB18" i="7"/>
  <c r="BC6" i="7"/>
  <c r="BB113" i="7"/>
  <c r="BB104" i="7"/>
  <c r="BB90" i="7"/>
  <c r="BB67" i="7"/>
  <c r="BB81" i="7"/>
  <c r="BB58" i="7"/>
  <c r="BC4" i="7"/>
  <c r="BB44" i="7"/>
  <c r="BB21" i="7"/>
  <c r="BB35" i="7"/>
  <c r="BB12" i="7"/>
  <c r="EC121" i="8" l="1"/>
  <c r="EC123" i="8"/>
  <c r="DX31" i="8"/>
  <c r="AV100" i="7"/>
  <c r="AU54" i="7"/>
  <c r="AY31" i="7"/>
  <c r="BB54" i="7"/>
  <c r="BB77" i="7"/>
  <c r="BC87" i="7"/>
  <c r="BC64" i="7"/>
  <c r="BC110" i="7"/>
  <c r="BC41" i="7"/>
  <c r="BC18" i="7"/>
  <c r="BD6" i="7"/>
  <c r="BC113" i="7"/>
  <c r="BC104" i="7"/>
  <c r="BC67" i="7"/>
  <c r="BC81" i="7"/>
  <c r="BC58" i="7"/>
  <c r="BC44" i="7"/>
  <c r="BC21" i="7"/>
  <c r="BC90" i="7"/>
  <c r="BC35" i="7"/>
  <c r="BC12" i="7"/>
  <c r="BD4" i="7"/>
  <c r="ED121" i="8" l="1"/>
  <c r="ED123" i="8"/>
  <c r="DY31" i="8"/>
  <c r="AW100" i="7"/>
  <c r="AV54" i="7"/>
  <c r="AZ31" i="7"/>
  <c r="BC54" i="7"/>
  <c r="BD110" i="7"/>
  <c r="BD87" i="7"/>
  <c r="BD64" i="7"/>
  <c r="BD41" i="7"/>
  <c r="BD18" i="7"/>
  <c r="BE6" i="7"/>
  <c r="BD81" i="7"/>
  <c r="BD58" i="7"/>
  <c r="BD113" i="7"/>
  <c r="BD90" i="7"/>
  <c r="BD67" i="7"/>
  <c r="BD104" i="7"/>
  <c r="BD35" i="7"/>
  <c r="BD12" i="7"/>
  <c r="BD21" i="7"/>
  <c r="BD44" i="7"/>
  <c r="BE4" i="7"/>
  <c r="BC77" i="7"/>
  <c r="EE121" i="8" l="1"/>
  <c r="EE123" i="8"/>
  <c r="DZ31" i="8"/>
  <c r="AX100" i="7"/>
  <c r="BA31" i="7"/>
  <c r="BD77" i="7"/>
  <c r="BD54" i="7"/>
  <c r="BE110" i="7"/>
  <c r="BE87" i="7"/>
  <c r="BF6" i="7"/>
  <c r="BE18" i="7"/>
  <c r="BE64" i="7"/>
  <c r="BE41" i="7"/>
  <c r="BE113" i="7"/>
  <c r="BE104" i="7"/>
  <c r="BE90" i="7"/>
  <c r="BE81" i="7"/>
  <c r="BE58" i="7"/>
  <c r="BE35" i="7"/>
  <c r="BE12" i="7"/>
  <c r="BE67" i="7"/>
  <c r="BF4" i="7"/>
  <c r="BE44" i="7"/>
  <c r="BE21" i="7"/>
  <c r="EF121" i="8" l="1"/>
  <c r="EF123" i="8"/>
  <c r="EA31" i="8"/>
  <c r="AY100" i="7"/>
  <c r="BB31" i="7"/>
  <c r="BE100" i="7"/>
  <c r="BE77" i="7"/>
  <c r="BE54" i="7"/>
  <c r="BF110" i="7"/>
  <c r="BF87" i="7"/>
  <c r="BF64" i="7"/>
  <c r="BF18" i="7"/>
  <c r="BF41" i="7"/>
  <c r="BG6" i="7"/>
  <c r="BF104" i="7"/>
  <c r="BF90" i="7"/>
  <c r="BF67" i="7"/>
  <c r="BF113" i="7"/>
  <c r="BF81" i="7"/>
  <c r="BG4" i="7"/>
  <c r="BF58" i="7"/>
  <c r="BF44" i="7"/>
  <c r="BF21" i="7"/>
  <c r="BF35" i="7"/>
  <c r="BF12" i="7"/>
  <c r="EG121" i="8" l="1"/>
  <c r="EG123" i="8"/>
  <c r="EB31" i="8"/>
  <c r="BF100" i="7"/>
  <c r="AZ100" i="7"/>
  <c r="BC31" i="7"/>
  <c r="BF54" i="7"/>
  <c r="BG87" i="7"/>
  <c r="BG64" i="7"/>
  <c r="BG110" i="7"/>
  <c r="BH6" i="7"/>
  <c r="BG41" i="7"/>
  <c r="BG18" i="7"/>
  <c r="BG104" i="7"/>
  <c r="BG113" i="7"/>
  <c r="BG90" i="7"/>
  <c r="BG67" i="7"/>
  <c r="BG58" i="7"/>
  <c r="BG81" i="7"/>
  <c r="BG44" i="7"/>
  <c r="BG21" i="7"/>
  <c r="BG12" i="7"/>
  <c r="BG35" i="7"/>
  <c r="BH4" i="7"/>
  <c r="BF77" i="7"/>
  <c r="EH121" i="8" l="1"/>
  <c r="EH123" i="8"/>
  <c r="EC31" i="8"/>
  <c r="BA100" i="7"/>
  <c r="BD31" i="7"/>
  <c r="BG77" i="7"/>
  <c r="BH110" i="7"/>
  <c r="BH87" i="7"/>
  <c r="BH64" i="7"/>
  <c r="BH41" i="7"/>
  <c r="BH18" i="7"/>
  <c r="BI6" i="7"/>
  <c r="BG54" i="7"/>
  <c r="BG100" i="7"/>
  <c r="BH104" i="7"/>
  <c r="BH81" i="7"/>
  <c r="BH58" i="7"/>
  <c r="BH113" i="7"/>
  <c r="BH67" i="7"/>
  <c r="BH90" i="7"/>
  <c r="BH35" i="7"/>
  <c r="BH12" i="7"/>
  <c r="BH44" i="7"/>
  <c r="BI4" i="7"/>
  <c r="BH21" i="7"/>
  <c r="EI121" i="8" l="1"/>
  <c r="EI123" i="8"/>
  <c r="ED31" i="8"/>
  <c r="BB100" i="7"/>
  <c r="BH100" i="7"/>
  <c r="BE31" i="7"/>
  <c r="BH54" i="7"/>
  <c r="BI110" i="7"/>
  <c r="BI87" i="7"/>
  <c r="BI64" i="7"/>
  <c r="BJ6" i="7"/>
  <c r="BI41" i="7"/>
  <c r="BI18" i="7"/>
  <c r="BI113" i="7"/>
  <c r="BI104" i="7"/>
  <c r="BI90" i="7"/>
  <c r="BI81" i="7"/>
  <c r="BI58" i="7"/>
  <c r="BI67" i="7"/>
  <c r="BI35" i="7"/>
  <c r="BI12" i="7"/>
  <c r="BJ4" i="7"/>
  <c r="BI44" i="7"/>
  <c r="BI21" i="7"/>
  <c r="BH77" i="7"/>
  <c r="EJ121" i="8" l="1"/>
  <c r="EJ123" i="8"/>
  <c r="EE31" i="8"/>
  <c r="BC100" i="7"/>
  <c r="BF31" i="7"/>
  <c r="BJ113" i="7"/>
  <c r="BJ90" i="7"/>
  <c r="BJ67" i="7"/>
  <c r="BJ104" i="7"/>
  <c r="BJ81" i="7"/>
  <c r="BJ58" i="7"/>
  <c r="BK4" i="7"/>
  <c r="BJ44" i="7"/>
  <c r="BJ21" i="7"/>
  <c r="BJ12" i="7"/>
  <c r="BJ35" i="7"/>
  <c r="BJ110" i="7"/>
  <c r="BJ87" i="7"/>
  <c r="BJ64" i="7"/>
  <c r="BJ18" i="7"/>
  <c r="BJ41" i="7"/>
  <c r="BK6" i="7"/>
  <c r="BI77" i="7"/>
  <c r="BI54" i="7"/>
  <c r="BI100" i="7"/>
  <c r="EK121" i="8" l="1"/>
  <c r="EK123" i="8"/>
  <c r="EF31" i="8"/>
  <c r="BD100" i="7"/>
  <c r="BG31" i="7"/>
  <c r="BJ54" i="7"/>
  <c r="BK87" i="7"/>
  <c r="BK64" i="7"/>
  <c r="BK110" i="7"/>
  <c r="BK41" i="7"/>
  <c r="BK18" i="7"/>
  <c r="BL6" i="7"/>
  <c r="BK104" i="7"/>
  <c r="BK81" i="7"/>
  <c r="BK90" i="7"/>
  <c r="BK113" i="7"/>
  <c r="BK67" i="7"/>
  <c r="BK58" i="7"/>
  <c r="BK44" i="7"/>
  <c r="BK21" i="7"/>
  <c r="BK12" i="7"/>
  <c r="BK35" i="7"/>
  <c r="BL4" i="7"/>
  <c r="BJ77" i="7"/>
  <c r="BJ100" i="7"/>
  <c r="EL121" i="8" l="1"/>
  <c r="EL123" i="8"/>
  <c r="EM123" i="8"/>
  <c r="EG31" i="8"/>
  <c r="BH31" i="7"/>
  <c r="BK54" i="7"/>
  <c r="BK100" i="7"/>
  <c r="BK77" i="7"/>
  <c r="BL113" i="7"/>
  <c r="BL104" i="7"/>
  <c r="BL81" i="7"/>
  <c r="BL58" i="7"/>
  <c r="BL90" i="7"/>
  <c r="BL67" i="7"/>
  <c r="BL35" i="7"/>
  <c r="BL12" i="7"/>
  <c r="BL44" i="7"/>
  <c r="BM4" i="7"/>
  <c r="BL21" i="7"/>
  <c r="BL110" i="7"/>
  <c r="BL87" i="7"/>
  <c r="BL41" i="7"/>
  <c r="BL18" i="7"/>
  <c r="BM6" i="7"/>
  <c r="BL64" i="7"/>
  <c r="EM121" i="8" l="1"/>
  <c r="EH31" i="8"/>
  <c r="BI31" i="7"/>
  <c r="BL100" i="7"/>
  <c r="BL77" i="7"/>
  <c r="BL54" i="7"/>
  <c r="BM110" i="7"/>
  <c r="BM87" i="7"/>
  <c r="BM64" i="7"/>
  <c r="BN6" i="7"/>
  <c r="BM41" i="7"/>
  <c r="BM18" i="7"/>
  <c r="BM113" i="7"/>
  <c r="BM67" i="7"/>
  <c r="BM104" i="7"/>
  <c r="BM90" i="7"/>
  <c r="BM81" i="7"/>
  <c r="BM58" i="7"/>
  <c r="BM35" i="7"/>
  <c r="BM12" i="7"/>
  <c r="BN4" i="7"/>
  <c r="BM44" i="7"/>
  <c r="BM21" i="7"/>
  <c r="EN121" i="8" l="1"/>
  <c r="EN123" i="8"/>
  <c r="EI31" i="8"/>
  <c r="BJ31" i="7"/>
  <c r="BM54" i="7"/>
  <c r="BN104" i="7"/>
  <c r="BN90" i="7"/>
  <c r="BN67" i="7"/>
  <c r="BN113" i="7"/>
  <c r="BN81" i="7"/>
  <c r="BN58" i="7"/>
  <c r="BO4" i="7"/>
  <c r="BN44" i="7"/>
  <c r="BN21" i="7"/>
  <c r="BN12" i="7"/>
  <c r="BN35" i="7"/>
  <c r="BM100" i="7"/>
  <c r="BN110" i="7"/>
  <c r="BN87" i="7"/>
  <c r="BN64" i="7"/>
  <c r="BN41" i="7"/>
  <c r="BN18" i="7"/>
  <c r="BO6" i="7"/>
  <c r="BM77" i="7"/>
  <c r="EO121" i="8" l="1"/>
  <c r="EO123" i="8"/>
  <c r="EJ31" i="8"/>
  <c r="BK31" i="7"/>
  <c r="BN77" i="7"/>
  <c r="BN54" i="7"/>
  <c r="BN100" i="7"/>
  <c r="BO110" i="7"/>
  <c r="BO87" i="7"/>
  <c r="BO64" i="7"/>
  <c r="BO41" i="7"/>
  <c r="BO18" i="7"/>
  <c r="BP6" i="7"/>
  <c r="BO104" i="7"/>
  <c r="BO113" i="7"/>
  <c r="BO81" i="7"/>
  <c r="BO90" i="7"/>
  <c r="BO100" i="7" s="1"/>
  <c r="BO67" i="7"/>
  <c r="BO58" i="7"/>
  <c r="BO44" i="7"/>
  <c r="BO21" i="7"/>
  <c r="BO12" i="7"/>
  <c r="BO35" i="7"/>
  <c r="BP4" i="7"/>
  <c r="EP121" i="8" l="1"/>
  <c r="EP123" i="8"/>
  <c r="EK31" i="8"/>
  <c r="BL31" i="7"/>
  <c r="BP110" i="7"/>
  <c r="BP64" i="7"/>
  <c r="BP87" i="7"/>
  <c r="BP41" i="7"/>
  <c r="BP18" i="7"/>
  <c r="BQ6" i="7"/>
  <c r="BO54" i="7"/>
  <c r="BO77" i="7"/>
  <c r="BP113" i="7"/>
  <c r="BP81" i="7"/>
  <c r="BP58" i="7"/>
  <c r="BP104" i="7"/>
  <c r="BP90" i="7"/>
  <c r="BP67" i="7"/>
  <c r="BP35" i="7"/>
  <c r="BP12" i="7"/>
  <c r="BP21" i="7"/>
  <c r="BQ4" i="7"/>
  <c r="BP44" i="7"/>
  <c r="EQ121" i="8" l="1"/>
  <c r="EQ123" i="8"/>
  <c r="EL31" i="8"/>
  <c r="BM31" i="7"/>
  <c r="BP54" i="7"/>
  <c r="BQ113" i="7"/>
  <c r="BQ104" i="7"/>
  <c r="BQ90" i="7"/>
  <c r="BQ81" i="7"/>
  <c r="BQ67" i="7"/>
  <c r="BQ35" i="7"/>
  <c r="BQ12" i="7"/>
  <c r="BR4" i="7"/>
  <c r="BQ44" i="7"/>
  <c r="BQ21" i="7"/>
  <c r="BQ58" i="7"/>
  <c r="BP77" i="7"/>
  <c r="BQ110" i="7"/>
  <c r="BQ87" i="7"/>
  <c r="BQ64" i="7"/>
  <c r="BR6" i="7"/>
  <c r="BQ18" i="7"/>
  <c r="BQ41" i="7"/>
  <c r="BP100" i="7"/>
  <c r="ER121" i="8" l="1"/>
  <c r="ER123" i="8"/>
  <c r="EM31" i="8"/>
  <c r="BN31" i="7"/>
  <c r="BQ54" i="7"/>
  <c r="BQ31" i="7"/>
  <c r="BR110" i="7"/>
  <c r="BR87" i="7"/>
  <c r="BR64" i="7"/>
  <c r="BR18" i="7"/>
  <c r="BR41" i="7"/>
  <c r="BS6" i="7"/>
  <c r="BQ100" i="7"/>
  <c r="BR113" i="7"/>
  <c r="BR90" i="7"/>
  <c r="BR67" i="7"/>
  <c r="BR104" i="7"/>
  <c r="BR81" i="7"/>
  <c r="BR58" i="7"/>
  <c r="BS4" i="7"/>
  <c r="BR44" i="7"/>
  <c r="BR21" i="7"/>
  <c r="BR12" i="7"/>
  <c r="BR35" i="7"/>
  <c r="BQ77" i="7"/>
  <c r="ES121" i="8" l="1"/>
  <c r="ES123" i="8"/>
  <c r="EN31" i="8"/>
  <c r="D24" i="7"/>
  <c r="BO31" i="7"/>
  <c r="BR77" i="7"/>
  <c r="BR54" i="7"/>
  <c r="BS104" i="7"/>
  <c r="BS113" i="7"/>
  <c r="BS67" i="7"/>
  <c r="BS81" i="7"/>
  <c r="BS90" i="7"/>
  <c r="BS100" i="7" s="1"/>
  <c r="BS58" i="7"/>
  <c r="BS44" i="7"/>
  <c r="BS21" i="7"/>
  <c r="BS35" i="7"/>
  <c r="BS12" i="7"/>
  <c r="BT4" i="7"/>
  <c r="BR100" i="7"/>
  <c r="BS87" i="7"/>
  <c r="BS64" i="7"/>
  <c r="BS110" i="7"/>
  <c r="BT6" i="7"/>
  <c r="BS41" i="7"/>
  <c r="BS18" i="7"/>
  <c r="BR31" i="7"/>
  <c r="ET121" i="8" l="1"/>
  <c r="ET123" i="8"/>
  <c r="EU123" i="8"/>
  <c r="EO31" i="8"/>
  <c r="BP31" i="7"/>
  <c r="BT81" i="7"/>
  <c r="BT58" i="7"/>
  <c r="BT104" i="7"/>
  <c r="BT113" i="7"/>
  <c r="BT90" i="7"/>
  <c r="BT67" i="7"/>
  <c r="BT35" i="7"/>
  <c r="BT12" i="7"/>
  <c r="BT21" i="7"/>
  <c r="BT44" i="7"/>
  <c r="BU4" i="7"/>
  <c r="BT110" i="7"/>
  <c r="BT87" i="7"/>
  <c r="BT64" i="7"/>
  <c r="BT41" i="7"/>
  <c r="BT18" i="7"/>
  <c r="BU6" i="7"/>
  <c r="BS31" i="7"/>
  <c r="BS54" i="7"/>
  <c r="BS77" i="7"/>
  <c r="EU121" i="8" l="1"/>
  <c r="EP31" i="8"/>
  <c r="BT100" i="7"/>
  <c r="BT31" i="7"/>
  <c r="BU110" i="7"/>
  <c r="BU87" i="7"/>
  <c r="BU64" i="7"/>
  <c r="BV6" i="7"/>
  <c r="BU41" i="7"/>
  <c r="BU18" i="7"/>
  <c r="BU113" i="7"/>
  <c r="BU104" i="7"/>
  <c r="BU90" i="7"/>
  <c r="BU81" i="7"/>
  <c r="BU58" i="7"/>
  <c r="BU67" i="7"/>
  <c r="BU35" i="7"/>
  <c r="BU12" i="7"/>
  <c r="BV4" i="7"/>
  <c r="BU44" i="7"/>
  <c r="BU21" i="7"/>
  <c r="BT54" i="7"/>
  <c r="BT77" i="7"/>
  <c r="EV123" i="8" l="1"/>
  <c r="EV121" i="8"/>
  <c r="EQ31" i="8"/>
  <c r="BV110" i="7"/>
  <c r="BV87" i="7"/>
  <c r="BV64" i="7"/>
  <c r="BV18" i="7"/>
  <c r="BV41" i="7"/>
  <c r="BW6" i="7"/>
  <c r="BU77" i="7"/>
  <c r="BU31" i="7"/>
  <c r="BU54" i="7"/>
  <c r="BV104" i="7"/>
  <c r="BV90" i="7"/>
  <c r="BV67" i="7"/>
  <c r="BV113" i="7"/>
  <c r="BV81" i="7"/>
  <c r="BW4" i="7"/>
  <c r="BV44" i="7"/>
  <c r="BV54" i="7" s="1"/>
  <c r="BV21" i="7"/>
  <c r="BV58" i="7"/>
  <c r="BV35" i="7"/>
  <c r="BV12" i="7"/>
  <c r="BU100" i="7"/>
  <c r="EW121" i="8" l="1"/>
  <c r="EW123" i="8"/>
  <c r="ER31" i="8"/>
  <c r="BV77" i="7"/>
  <c r="BW104" i="7"/>
  <c r="BW113" i="7"/>
  <c r="BW90" i="7"/>
  <c r="BW67" i="7"/>
  <c r="BW81" i="7"/>
  <c r="BW58" i="7"/>
  <c r="BW44" i="7"/>
  <c r="BW21" i="7"/>
  <c r="BW12" i="7"/>
  <c r="BW35" i="7"/>
  <c r="BX4" i="7"/>
  <c r="BW110" i="7"/>
  <c r="BW87" i="7"/>
  <c r="BW64" i="7"/>
  <c r="BW41" i="7"/>
  <c r="BW18" i="7"/>
  <c r="BX6" i="7"/>
  <c r="BV100" i="7"/>
  <c r="BV31" i="7"/>
  <c r="EX121" i="8" l="1"/>
  <c r="EX123" i="8"/>
  <c r="EY123" i="8"/>
  <c r="ES31" i="8"/>
  <c r="BW77" i="7"/>
  <c r="BW54" i="7"/>
  <c r="BW31" i="7"/>
  <c r="BX113" i="7"/>
  <c r="BX81" i="7"/>
  <c r="BX58" i="7"/>
  <c r="BX104" i="7"/>
  <c r="BX67" i="7"/>
  <c r="BX90" i="7"/>
  <c r="BX35" i="7"/>
  <c r="BX12" i="7"/>
  <c r="BX44" i="7"/>
  <c r="BY4" i="7"/>
  <c r="BX21" i="7"/>
  <c r="BW100" i="7"/>
  <c r="BX110" i="7"/>
  <c r="BX87" i="7"/>
  <c r="BX64" i="7"/>
  <c r="BX41" i="7"/>
  <c r="BX18" i="7"/>
  <c r="BY6" i="7"/>
  <c r="EY121" i="8" l="1"/>
  <c r="ET31" i="8"/>
  <c r="BX54" i="7"/>
  <c r="BX100" i="7"/>
  <c r="BX77" i="7"/>
  <c r="BY113" i="7"/>
  <c r="BY104" i="7"/>
  <c r="BY90" i="7"/>
  <c r="BY81" i="7"/>
  <c r="BY67" i="7"/>
  <c r="BY58" i="7"/>
  <c r="BY35" i="7"/>
  <c r="BY12" i="7"/>
  <c r="BZ4" i="7"/>
  <c r="BY44" i="7"/>
  <c r="BY21" i="7"/>
  <c r="BX31" i="7"/>
  <c r="BY110" i="7"/>
  <c r="BY87" i="7"/>
  <c r="BY64" i="7"/>
  <c r="BZ6" i="7"/>
  <c r="BY41" i="7"/>
  <c r="BY18" i="7"/>
  <c r="EZ123" i="8" l="1"/>
  <c r="EZ121" i="8"/>
  <c r="EU31" i="8"/>
  <c r="BY100" i="7"/>
  <c r="BY54" i="7"/>
  <c r="BZ110" i="7"/>
  <c r="BZ87" i="7"/>
  <c r="BZ64" i="7"/>
  <c r="BZ41" i="7"/>
  <c r="BZ18" i="7"/>
  <c r="CA6" i="7"/>
  <c r="BY77" i="7"/>
  <c r="BZ90" i="7"/>
  <c r="BZ67" i="7"/>
  <c r="BZ113" i="7"/>
  <c r="BZ104" i="7"/>
  <c r="BZ81" i="7"/>
  <c r="BZ58" i="7"/>
  <c r="CA4" i="7"/>
  <c r="BZ44" i="7"/>
  <c r="BZ21" i="7"/>
  <c r="BZ12" i="7"/>
  <c r="BZ35" i="7"/>
  <c r="BY31" i="7"/>
  <c r="FA123" i="8" l="1"/>
  <c r="FA121" i="8"/>
  <c r="EV31" i="8"/>
  <c r="BZ31" i="7"/>
  <c r="BZ100" i="7"/>
  <c r="BZ54" i="7"/>
  <c r="CA104" i="7"/>
  <c r="CA113" i="7"/>
  <c r="CA81" i="7"/>
  <c r="CA90" i="7"/>
  <c r="CA44" i="7"/>
  <c r="CA54" i="7" s="1"/>
  <c r="CA21" i="7"/>
  <c r="CA12" i="7"/>
  <c r="CA58" i="7"/>
  <c r="CA35" i="7"/>
  <c r="CB4" i="7"/>
  <c r="CA67" i="7"/>
  <c r="CA87" i="7"/>
  <c r="CA64" i="7"/>
  <c r="CA110" i="7"/>
  <c r="CB6" i="7"/>
  <c r="CA41" i="7"/>
  <c r="CA18" i="7"/>
  <c r="BZ77" i="7"/>
  <c r="FB121" i="8" l="1"/>
  <c r="FB123" i="8"/>
  <c r="EW31" i="8"/>
  <c r="CA100" i="7"/>
  <c r="CB110" i="7"/>
  <c r="CB87" i="7"/>
  <c r="CB64" i="7"/>
  <c r="CB41" i="7"/>
  <c r="CB18" i="7"/>
  <c r="CC6" i="7"/>
  <c r="CB113" i="7"/>
  <c r="CB104" i="7"/>
  <c r="CB81" i="7"/>
  <c r="CB58" i="7"/>
  <c r="CB90" i="7"/>
  <c r="CB67" i="7"/>
  <c r="CB35" i="7"/>
  <c r="CB12" i="7"/>
  <c r="CB44" i="7"/>
  <c r="CB54" i="7" s="1"/>
  <c r="CB21" i="7"/>
  <c r="CC4" i="7"/>
  <c r="CA77" i="7"/>
  <c r="CA31" i="7"/>
  <c r="FC121" i="8" l="1"/>
  <c r="FC123" i="8"/>
  <c r="EX31" i="8"/>
  <c r="CB100" i="7"/>
  <c r="CC113" i="7"/>
  <c r="CC104" i="7"/>
  <c r="CC67" i="7"/>
  <c r="CC90" i="7"/>
  <c r="CC58" i="7"/>
  <c r="CC35" i="7"/>
  <c r="CC12" i="7"/>
  <c r="CD4" i="7"/>
  <c r="CC44" i="7"/>
  <c r="CC54" i="7" s="1"/>
  <c r="CC21" i="7"/>
  <c r="CC81" i="7"/>
  <c r="CB31" i="7"/>
  <c r="CB77" i="7"/>
  <c r="CC110" i="7"/>
  <c r="CC87" i="7"/>
  <c r="CC64" i="7"/>
  <c r="CD6" i="7"/>
  <c r="CC18" i="7"/>
  <c r="CC41" i="7"/>
  <c r="FD121" i="8" l="1"/>
  <c r="FD123" i="8"/>
  <c r="EY31" i="8"/>
  <c r="CC100" i="7"/>
  <c r="CC77" i="7"/>
  <c r="CD90" i="7"/>
  <c r="CD67" i="7"/>
  <c r="CD104" i="7"/>
  <c r="CD113" i="7"/>
  <c r="CD81" i="7"/>
  <c r="CD58" i="7"/>
  <c r="CE4" i="7"/>
  <c r="CD44" i="7"/>
  <c r="CD21" i="7"/>
  <c r="CD12" i="7"/>
  <c r="CD35" i="7"/>
  <c r="CD110" i="7"/>
  <c r="CD87" i="7"/>
  <c r="CD64" i="7"/>
  <c r="CD41" i="7"/>
  <c r="CD18" i="7"/>
  <c r="CE6" i="7"/>
  <c r="CC31" i="7"/>
  <c r="FE123" i="8" l="1"/>
  <c r="FE121" i="8"/>
  <c r="EZ31" i="8"/>
  <c r="CD100" i="7"/>
  <c r="CE110" i="7"/>
  <c r="CE87" i="7"/>
  <c r="CE64" i="7"/>
  <c r="CE41" i="7"/>
  <c r="CE18" i="7"/>
  <c r="CF6" i="7"/>
  <c r="CE104" i="7"/>
  <c r="CE113" i="7"/>
  <c r="CE81" i="7"/>
  <c r="CE90" i="7"/>
  <c r="CE58" i="7"/>
  <c r="CE67" i="7"/>
  <c r="CE44" i="7"/>
  <c r="CE21" i="7"/>
  <c r="CE12" i="7"/>
  <c r="CE35" i="7"/>
  <c r="CF4" i="7"/>
  <c r="CD77" i="7"/>
  <c r="CD31" i="7"/>
  <c r="CD54" i="7"/>
  <c r="FF121" i="8" l="1"/>
  <c r="FF123" i="8"/>
  <c r="FA31" i="8"/>
  <c r="CE100" i="7"/>
  <c r="CE77" i="7"/>
  <c r="CE31" i="7"/>
  <c r="CF81" i="7"/>
  <c r="CF58" i="7"/>
  <c r="CF113" i="7"/>
  <c r="CF104" i="7"/>
  <c r="CF90" i="7"/>
  <c r="CF67" i="7"/>
  <c r="CF35" i="7"/>
  <c r="CF12" i="7"/>
  <c r="CF44" i="7"/>
  <c r="CF21" i="7"/>
  <c r="CG4" i="7"/>
  <c r="CE54" i="7"/>
  <c r="CF110" i="7"/>
  <c r="CF87" i="7"/>
  <c r="CF64" i="7"/>
  <c r="CF41" i="7"/>
  <c r="CF18" i="7"/>
  <c r="CG6" i="7"/>
  <c r="FG121" i="8" l="1"/>
  <c r="FG123" i="8"/>
  <c r="FB31" i="8"/>
  <c r="CF77" i="7"/>
  <c r="CF54" i="7"/>
  <c r="CF31" i="7"/>
  <c r="CG110" i="7"/>
  <c r="CG87" i="7"/>
  <c r="CH6" i="7"/>
  <c r="CG64" i="7"/>
  <c r="CG18" i="7"/>
  <c r="CG41" i="7"/>
  <c r="CG113" i="7"/>
  <c r="CG104" i="7"/>
  <c r="CG90" i="7"/>
  <c r="CG81" i="7"/>
  <c r="CG67" i="7"/>
  <c r="CG58" i="7"/>
  <c r="CG35" i="7"/>
  <c r="CG12" i="7"/>
  <c r="CH4" i="7"/>
  <c r="CG44" i="7"/>
  <c r="CG21" i="7"/>
  <c r="CF100" i="7"/>
  <c r="FH121" i="8" l="1"/>
  <c r="FH123" i="8"/>
  <c r="FC31" i="8"/>
  <c r="CG54" i="7"/>
  <c r="CG31" i="7"/>
  <c r="CG77" i="7"/>
  <c r="CG100" i="7"/>
  <c r="CH110" i="7"/>
  <c r="CH87" i="7"/>
  <c r="CH64" i="7"/>
  <c r="CH41" i="7"/>
  <c r="CH18" i="7"/>
  <c r="CI6" i="7"/>
  <c r="CH113" i="7"/>
  <c r="CH90" i="7"/>
  <c r="CH67" i="7"/>
  <c r="CH104" i="7"/>
  <c r="CH81" i="7"/>
  <c r="CH58" i="7"/>
  <c r="CI4" i="7"/>
  <c r="CH44" i="7"/>
  <c r="CH21" i="7"/>
  <c r="CH35" i="7"/>
  <c r="CH12" i="7"/>
  <c r="FI121" i="8" l="1"/>
  <c r="FI123" i="8"/>
  <c r="FD31" i="8"/>
  <c r="CH54" i="7"/>
  <c r="CI104" i="7"/>
  <c r="CI113" i="7"/>
  <c r="CI67" i="7"/>
  <c r="CI81" i="7"/>
  <c r="CI90" i="7"/>
  <c r="CI58" i="7"/>
  <c r="CI44" i="7"/>
  <c r="CI21" i="7"/>
  <c r="CI35" i="7"/>
  <c r="CI12" i="7"/>
  <c r="CJ4" i="7"/>
  <c r="CH77" i="7"/>
  <c r="CH100" i="7"/>
  <c r="CH31" i="7"/>
  <c r="CI87" i="7"/>
  <c r="CI64" i="7"/>
  <c r="CI110" i="7"/>
  <c r="CI41" i="7"/>
  <c r="CI18" i="7"/>
  <c r="CJ6" i="7"/>
  <c r="FJ121" i="8" l="1"/>
  <c r="FJ123" i="8"/>
  <c r="FK123" i="8"/>
  <c r="FE31" i="8"/>
  <c r="CI31" i="7"/>
  <c r="CJ104" i="7"/>
  <c r="CJ81" i="7"/>
  <c r="CJ58" i="7"/>
  <c r="CJ113" i="7"/>
  <c r="CJ90" i="7"/>
  <c r="CJ67" i="7"/>
  <c r="CJ35" i="7"/>
  <c r="CJ12" i="7"/>
  <c r="D23" i="7"/>
  <c r="CJ21" i="7"/>
  <c r="CJ44" i="7"/>
  <c r="CI77" i="7"/>
  <c r="CJ110" i="7"/>
  <c r="CJ87" i="7"/>
  <c r="CJ64" i="7"/>
  <c r="CJ41" i="7"/>
  <c r="CJ18" i="7"/>
  <c r="CI54" i="7"/>
  <c r="CI100" i="7"/>
  <c r="FK121" i="8" l="1"/>
  <c r="FF31" i="8"/>
  <c r="CJ31" i="7"/>
  <c r="D32" i="7" s="1"/>
  <c r="D21" i="7"/>
  <c r="CJ77" i="7"/>
  <c r="D78" i="7" s="1"/>
  <c r="D67" i="7"/>
  <c r="D29" i="7"/>
  <c r="D25" i="7"/>
  <c r="D113" i="7"/>
  <c r="CJ54" i="7"/>
  <c r="D55" i="7" s="1"/>
  <c r="D44" i="7"/>
  <c r="CJ100" i="7"/>
  <c r="D101" i="7" s="1"/>
  <c r="D90" i="7"/>
  <c r="I117" i="7" l="1"/>
  <c r="FL123" i="8"/>
  <c r="FL121" i="8"/>
  <c r="FG31" i="8"/>
  <c r="D100" i="7"/>
  <c r="D54" i="7"/>
  <c r="D77" i="7"/>
  <c r="D31" i="7"/>
  <c r="J117" i="7" l="1"/>
  <c r="K116" i="7"/>
  <c r="J116" i="7"/>
  <c r="I121" i="7"/>
  <c r="I123" i="7"/>
  <c r="FM121" i="8"/>
  <c r="FM123" i="8"/>
  <c r="FH31" i="8"/>
  <c r="J121" i="7" l="1"/>
  <c r="J123" i="7"/>
  <c r="K117" i="7"/>
  <c r="L117" i="7"/>
  <c r="FN121" i="8"/>
  <c r="FN123" i="8"/>
  <c r="FI31" i="8"/>
  <c r="K121" i="7" l="1"/>
  <c r="K123" i="7"/>
  <c r="M116" i="7"/>
  <c r="M117" i="7"/>
  <c r="L116" i="7"/>
  <c r="N116" i="7"/>
  <c r="L121" i="7"/>
  <c r="L123" i="7"/>
  <c r="FO121" i="8"/>
  <c r="FO123" i="8"/>
  <c r="FJ31" i="8"/>
  <c r="M121" i="7" l="1"/>
  <c r="M123" i="7"/>
  <c r="N117" i="7"/>
  <c r="O116" i="7"/>
  <c r="FP123" i="8"/>
  <c r="FP121" i="8"/>
  <c r="FK31" i="8"/>
  <c r="N121" i="7" l="1"/>
  <c r="N123" i="7"/>
  <c r="O117" i="7"/>
  <c r="FQ123" i="8"/>
  <c r="FQ121" i="8"/>
  <c r="FL31" i="8"/>
  <c r="P117" i="7" l="1"/>
  <c r="O121" i="7"/>
  <c r="O123" i="7"/>
  <c r="P116" i="7"/>
  <c r="FR121" i="8"/>
  <c r="FR123" i="8"/>
  <c r="FS123" i="8"/>
  <c r="FM31" i="8"/>
  <c r="P121" i="7" l="1"/>
  <c r="P123" i="7"/>
  <c r="Q117" i="7"/>
  <c r="R116" i="7"/>
  <c r="Q116" i="7"/>
  <c r="FS121" i="8"/>
  <c r="FN31" i="8"/>
  <c r="Q121" i="7" l="1"/>
  <c r="Q123" i="7"/>
  <c r="R117" i="7"/>
  <c r="FT121" i="8"/>
  <c r="FT123" i="8"/>
  <c r="FO31" i="8"/>
  <c r="R121" i="7" l="1"/>
  <c r="R123" i="7"/>
  <c r="S116" i="7"/>
  <c r="S117" i="7"/>
  <c r="FU123" i="8"/>
  <c r="FU121" i="8"/>
  <c r="FP31" i="8"/>
  <c r="S121" i="7" l="1"/>
  <c r="S123" i="7"/>
  <c r="T116" i="7"/>
  <c r="T117" i="7"/>
  <c r="FV121" i="8"/>
  <c r="FV123" i="8"/>
  <c r="FQ31" i="8"/>
  <c r="T121" i="7" l="1"/>
  <c r="T123" i="7"/>
  <c r="U117" i="7"/>
  <c r="U116" i="7"/>
  <c r="FW121" i="8"/>
  <c r="FW123" i="8"/>
  <c r="FR31" i="8"/>
  <c r="U121" i="7" l="1"/>
  <c r="U123" i="7"/>
  <c r="V117" i="7"/>
  <c r="V116" i="7"/>
  <c r="FX121" i="8"/>
  <c r="FX123" i="8"/>
  <c r="FS31" i="8"/>
  <c r="V121" i="7" l="1"/>
  <c r="V123" i="7"/>
  <c r="W117" i="7"/>
  <c r="W116" i="7"/>
  <c r="FY121" i="8"/>
  <c r="FY123" i="8"/>
  <c r="FT31" i="8"/>
  <c r="W121" i="7" l="1"/>
  <c r="W123" i="7"/>
  <c r="X117" i="7"/>
  <c r="X116" i="7"/>
  <c r="FZ121" i="8"/>
  <c r="FZ123" i="8"/>
  <c r="FU31" i="8"/>
  <c r="X121" i="7" l="1"/>
  <c r="X123" i="7"/>
  <c r="Y117" i="7"/>
  <c r="Y116" i="7"/>
  <c r="GA121" i="8"/>
  <c r="GA123" i="8"/>
  <c r="FV31" i="8"/>
  <c r="Y121" i="7" l="1"/>
  <c r="Y123" i="7"/>
  <c r="Z117" i="7"/>
  <c r="Z116" i="7"/>
  <c r="GB123" i="8"/>
  <c r="GB121" i="8"/>
  <c r="FW31" i="8"/>
  <c r="Z121" i="7" l="1"/>
  <c r="Z123" i="7"/>
  <c r="AA117" i="7"/>
  <c r="AA116" i="7"/>
  <c r="GC121" i="8"/>
  <c r="GC123" i="8"/>
  <c r="FX31" i="8"/>
  <c r="AA121" i="7" l="1"/>
  <c r="AA123" i="7"/>
  <c r="AB117" i="7"/>
  <c r="AB116" i="7"/>
  <c r="GD121" i="8"/>
  <c r="GD123" i="8"/>
  <c r="GE123" i="8"/>
  <c r="FY31" i="8"/>
  <c r="AB121" i="7" l="1"/>
  <c r="AB123" i="7"/>
  <c r="AC117" i="7"/>
  <c r="AC116" i="7"/>
  <c r="GE121" i="8"/>
  <c r="FZ31" i="8"/>
  <c r="AC121" i="7" l="1"/>
  <c r="AC123" i="7"/>
  <c r="AD117" i="7"/>
  <c r="AD116" i="7"/>
  <c r="GF123" i="8"/>
  <c r="GF121" i="8"/>
  <c r="GA31" i="8"/>
  <c r="AD121" i="7" l="1"/>
  <c r="AD123" i="7"/>
  <c r="AE117" i="7"/>
  <c r="AE116" i="7"/>
  <c r="GG123" i="8"/>
  <c r="GG121" i="8"/>
  <c r="GB31" i="8"/>
  <c r="AE121" i="7" l="1"/>
  <c r="AE123" i="7"/>
  <c r="AF117" i="7"/>
  <c r="AF116" i="7"/>
  <c r="GH121" i="8"/>
  <c r="GH123" i="8"/>
  <c r="GI123" i="8"/>
  <c r="GC31" i="8"/>
  <c r="AF121" i="7" l="1"/>
  <c r="AF123" i="7"/>
  <c r="AG117" i="7"/>
  <c r="AG116" i="7"/>
  <c r="GI121" i="8"/>
  <c r="GD31" i="8"/>
  <c r="AG121" i="7" l="1"/>
  <c r="AG123" i="7"/>
  <c r="AH117" i="7"/>
  <c r="AH116" i="7"/>
  <c r="GJ121" i="8"/>
  <c r="GJ123" i="8"/>
  <c r="GE31" i="8"/>
  <c r="AH121" i="7" l="1"/>
  <c r="AH123" i="7"/>
  <c r="AI117" i="7"/>
  <c r="AI116" i="7"/>
  <c r="GK123" i="8"/>
  <c r="GK121" i="8"/>
  <c r="GF31" i="8"/>
  <c r="AI121" i="7" l="1"/>
  <c r="AI123" i="7"/>
  <c r="AJ117" i="7"/>
  <c r="AJ116" i="7"/>
  <c r="GL121" i="8"/>
  <c r="GL123" i="8"/>
  <c r="GG31" i="8"/>
  <c r="AJ121" i="7" l="1"/>
  <c r="AJ123" i="7"/>
  <c r="AK117" i="7"/>
  <c r="AK116" i="7"/>
  <c r="GM121" i="8"/>
  <c r="GM123" i="8"/>
  <c r="GH31" i="8"/>
  <c r="AK121" i="7" l="1"/>
  <c r="AK123" i="7"/>
  <c r="AL116" i="7"/>
  <c r="AL117" i="7"/>
  <c r="GN121" i="8"/>
  <c r="GN123" i="8"/>
  <c r="GI31" i="8"/>
  <c r="AL121" i="7" l="1"/>
  <c r="AL123" i="7"/>
  <c r="AM117" i="7"/>
  <c r="AM116" i="7"/>
  <c r="GO121" i="8"/>
  <c r="GO123" i="8"/>
  <c r="GJ31" i="8"/>
  <c r="AM121" i="7" l="1"/>
  <c r="AM123" i="7"/>
  <c r="AN117" i="7"/>
  <c r="AN116" i="7"/>
  <c r="GP121" i="8"/>
  <c r="GP123" i="8"/>
  <c r="GQ123" i="8"/>
  <c r="GK31" i="8"/>
  <c r="AN121" i="7" l="1"/>
  <c r="AN123" i="7"/>
  <c r="AO117" i="7"/>
  <c r="AO116" i="7"/>
  <c r="GQ121" i="8"/>
  <c r="GL31" i="8"/>
  <c r="AO121" i="7" l="1"/>
  <c r="AO123" i="7"/>
  <c r="AP117" i="7"/>
  <c r="AP116" i="7"/>
  <c r="GR123" i="8"/>
  <c r="GR121" i="8"/>
  <c r="GM31" i="8"/>
  <c r="AP121" i="7" l="1"/>
  <c r="AP123" i="7"/>
  <c r="AQ117" i="7"/>
  <c r="AQ116" i="7"/>
  <c r="GS121" i="8"/>
  <c r="GS123" i="8"/>
  <c r="GN31" i="8"/>
  <c r="AQ121" i="7" l="1"/>
  <c r="AQ123" i="7"/>
  <c r="AR117" i="7"/>
  <c r="AR116" i="7"/>
  <c r="GT121" i="8"/>
  <c r="GT123" i="8"/>
  <c r="GO31" i="8"/>
  <c r="AR121" i="7" l="1"/>
  <c r="AR123" i="7"/>
  <c r="AS117" i="7"/>
  <c r="AS116" i="7"/>
  <c r="GU121" i="8"/>
  <c r="GU123" i="8"/>
  <c r="GP31" i="8"/>
  <c r="AS121" i="7" l="1"/>
  <c r="AS123" i="7"/>
  <c r="AT117" i="7"/>
  <c r="AT116" i="7"/>
  <c r="GV123" i="8"/>
  <c r="GV121" i="8"/>
  <c r="GQ31" i="8"/>
  <c r="AT121" i="7" l="1"/>
  <c r="AT123" i="7"/>
  <c r="AU117" i="7"/>
  <c r="AU116" i="7"/>
  <c r="GW123" i="8"/>
  <c r="GW121" i="8"/>
  <c r="GR31" i="8"/>
  <c r="AU121" i="7" l="1"/>
  <c r="AU123" i="7"/>
  <c r="AV117" i="7"/>
  <c r="AV116" i="7"/>
  <c r="GX121" i="8"/>
  <c r="GX123" i="8"/>
  <c r="GS31" i="8"/>
  <c r="AV121" i="7" l="1"/>
  <c r="AV123" i="7"/>
  <c r="AW117" i="7"/>
  <c r="AW116" i="7"/>
  <c r="GY123" i="8"/>
  <c r="GY121" i="8"/>
  <c r="GT31" i="8"/>
  <c r="AW121" i="7" l="1"/>
  <c r="AW123" i="7"/>
  <c r="AX117" i="7"/>
  <c r="AX116" i="7"/>
  <c r="GZ121" i="8"/>
  <c r="GZ123" i="8"/>
  <c r="GU31" i="8"/>
  <c r="AX121" i="7" l="1"/>
  <c r="AX123" i="7"/>
  <c r="AY117" i="7"/>
  <c r="AY116" i="7"/>
  <c r="HA123" i="8"/>
  <c r="HA121" i="8"/>
  <c r="GV31" i="8"/>
  <c r="AY121" i="7" l="1"/>
  <c r="AY123" i="7"/>
  <c r="AZ116" i="7"/>
  <c r="AZ117" i="7"/>
  <c r="HB121" i="8"/>
  <c r="HB123" i="8"/>
  <c r="GW31" i="8"/>
  <c r="AZ121" i="7" l="1"/>
  <c r="AZ123" i="7"/>
  <c r="BA117" i="7"/>
  <c r="BA116" i="7"/>
  <c r="HC121" i="8"/>
  <c r="HC123" i="8"/>
  <c r="GX31" i="8"/>
  <c r="BA121" i="7" l="1"/>
  <c r="BA123" i="7"/>
  <c r="BB117" i="7"/>
  <c r="BB116" i="7"/>
  <c r="HD121" i="8"/>
  <c r="HD123" i="8"/>
  <c r="GY31" i="8"/>
  <c r="BB121" i="7" l="1"/>
  <c r="BB123" i="7"/>
  <c r="BC117" i="7"/>
  <c r="BC116" i="7"/>
  <c r="HE121" i="8"/>
  <c r="HE123" i="8"/>
  <c r="GZ31" i="8"/>
  <c r="BC121" i="7" l="1"/>
  <c r="BC123" i="7"/>
  <c r="BD117" i="7"/>
  <c r="BD116" i="7"/>
  <c r="HF121" i="8"/>
  <c r="HF123" i="8"/>
  <c r="HA31" i="8"/>
  <c r="BD121" i="7" l="1"/>
  <c r="BD123" i="7"/>
  <c r="BE117" i="7"/>
  <c r="BE116" i="7"/>
  <c r="HG121" i="8"/>
  <c r="HG123" i="8"/>
  <c r="HB31" i="8"/>
  <c r="BE121" i="7" l="1"/>
  <c r="BE123" i="7"/>
  <c r="BF116" i="7"/>
  <c r="BF117" i="7"/>
  <c r="HH123" i="8"/>
  <c r="HH121" i="8"/>
  <c r="HC31" i="8"/>
  <c r="BF121" i="7" l="1"/>
  <c r="BF123" i="7"/>
  <c r="BG116" i="7"/>
  <c r="BG117" i="7"/>
  <c r="HI121" i="8"/>
  <c r="HI123" i="8"/>
  <c r="HD31" i="8"/>
  <c r="BG121" i="7" l="1"/>
  <c r="BG123" i="7"/>
  <c r="BH117" i="7"/>
  <c r="BH116" i="7"/>
  <c r="HJ121" i="8"/>
  <c r="HJ123" i="8"/>
  <c r="HE31" i="8"/>
  <c r="BH121" i="7" l="1"/>
  <c r="BH123" i="7"/>
  <c r="BI116" i="7"/>
  <c r="BI117" i="7"/>
  <c r="HK123" i="8"/>
  <c r="HK121" i="8"/>
  <c r="HF31" i="8"/>
  <c r="BI121" i="7" l="1"/>
  <c r="BI123" i="7"/>
  <c r="BJ116" i="7"/>
  <c r="BJ117" i="7"/>
  <c r="HL123" i="8"/>
  <c r="HL121" i="8"/>
  <c r="HG31" i="8"/>
  <c r="BJ121" i="7" l="1"/>
  <c r="BJ123" i="7"/>
  <c r="BK116" i="7"/>
  <c r="BK117" i="7"/>
  <c r="HM123" i="8"/>
  <c r="HM121" i="8"/>
  <c r="HH31" i="8"/>
  <c r="BK121" i="7" l="1"/>
  <c r="BK123" i="7"/>
  <c r="BL117" i="7"/>
  <c r="BL116" i="7"/>
  <c r="HN121" i="8"/>
  <c r="HN123" i="8"/>
  <c r="HI31" i="8"/>
  <c r="BL121" i="7" l="1"/>
  <c r="BL123" i="7"/>
  <c r="BM117" i="7"/>
  <c r="BM116" i="7"/>
  <c r="HO121" i="8"/>
  <c r="HO123" i="8"/>
  <c r="HJ31" i="8"/>
  <c r="BM121" i="7" l="1"/>
  <c r="BM123" i="7"/>
  <c r="BN117" i="7"/>
  <c r="BN116" i="7"/>
  <c r="HP121" i="8"/>
  <c r="HP123" i="8"/>
  <c r="HK31" i="8"/>
  <c r="BN121" i="7" l="1"/>
  <c r="BN123" i="7"/>
  <c r="BO117" i="7"/>
  <c r="BO116" i="7"/>
  <c r="HQ123" i="8"/>
  <c r="HQ121" i="8"/>
  <c r="HL31" i="8"/>
  <c r="BO121" i="7" l="1"/>
  <c r="BO123" i="7"/>
  <c r="BP116" i="7"/>
  <c r="BP117" i="7"/>
  <c r="HR121" i="8"/>
  <c r="HR123" i="8"/>
  <c r="HM31" i="8"/>
  <c r="BP121" i="7" l="1"/>
  <c r="BP123" i="7"/>
  <c r="BQ117" i="7"/>
  <c r="BQ116" i="7"/>
  <c r="HS121" i="8"/>
  <c r="HS123" i="8"/>
  <c r="HN31" i="8"/>
  <c r="BQ121" i="7" l="1"/>
  <c r="BQ123" i="7"/>
  <c r="BR117" i="7"/>
  <c r="BR116" i="7"/>
  <c r="HT121" i="8"/>
  <c r="HT123" i="8"/>
  <c r="HO31" i="8"/>
  <c r="BR121" i="7" l="1"/>
  <c r="BR123" i="7"/>
  <c r="BS117" i="7"/>
  <c r="BS116" i="7"/>
  <c r="HU121" i="8"/>
  <c r="HU123" i="8"/>
  <c r="HP31" i="8"/>
  <c r="BS121" i="7" l="1"/>
  <c r="BS123" i="7"/>
  <c r="BT117" i="7"/>
  <c r="BT116" i="7"/>
  <c r="HV121" i="8"/>
  <c r="HV123" i="8"/>
  <c r="HW123" i="8"/>
  <c r="HQ31" i="8"/>
  <c r="BT121" i="7" l="1"/>
  <c r="BT123" i="7"/>
  <c r="BU117" i="7"/>
  <c r="BU116" i="7"/>
  <c r="HW121" i="8"/>
  <c r="HR31" i="8"/>
  <c r="BU121" i="7" l="1"/>
  <c r="BU123" i="7"/>
  <c r="BV117" i="7"/>
  <c r="BV116" i="7"/>
  <c r="HX123" i="8"/>
  <c r="HX121" i="8"/>
  <c r="HS31" i="8"/>
  <c r="BV121" i="7" l="1"/>
  <c r="BV123" i="7"/>
  <c r="BW116" i="7"/>
  <c r="BW117" i="7"/>
  <c r="HY121" i="8"/>
  <c r="HY123" i="8"/>
  <c r="HT31" i="8"/>
  <c r="BW121" i="7" l="1"/>
  <c r="BW123" i="7"/>
  <c r="BX117" i="7"/>
  <c r="BX116" i="7"/>
  <c r="HZ121" i="8"/>
  <c r="HZ123" i="8"/>
  <c r="HU31" i="8"/>
  <c r="BX121" i="7" l="1"/>
  <c r="BX123" i="7"/>
  <c r="BY117" i="7"/>
  <c r="BY116" i="7"/>
  <c r="IA123" i="8"/>
  <c r="IA121" i="8"/>
  <c r="HV31" i="8"/>
  <c r="BY121" i="7" l="1"/>
  <c r="BY123" i="7"/>
  <c r="BZ117" i="7"/>
  <c r="BZ116" i="7"/>
  <c r="IB123" i="8"/>
  <c r="IB121" i="8"/>
  <c r="HW31" i="8"/>
  <c r="BZ121" i="7" l="1"/>
  <c r="BZ123" i="7"/>
  <c r="CA117" i="7"/>
  <c r="CA116" i="7"/>
  <c r="IC123" i="8"/>
  <c r="IC121" i="8"/>
  <c r="HX31" i="8"/>
  <c r="CA121" i="7" l="1"/>
  <c r="CA123" i="7"/>
  <c r="CB117" i="7"/>
  <c r="CB116" i="7"/>
  <c r="ID121" i="8"/>
  <c r="ID123" i="8"/>
  <c r="IE123" i="8"/>
  <c r="HY31" i="8"/>
  <c r="CB121" i="7" l="1"/>
  <c r="CB123" i="7"/>
  <c r="CC117" i="7"/>
  <c r="CC116" i="7"/>
  <c r="IE121" i="8"/>
  <c r="HZ31" i="8"/>
  <c r="CC121" i="7" l="1"/>
  <c r="CC123" i="7"/>
  <c r="CD117" i="7"/>
  <c r="CD116" i="7"/>
  <c r="IF121" i="8"/>
  <c r="IF123" i="8"/>
  <c r="IA31" i="8"/>
  <c r="CD121" i="7" l="1"/>
  <c r="CD123" i="7"/>
  <c r="CE117" i="7"/>
  <c r="CE116" i="7"/>
  <c r="IG123" i="8"/>
  <c r="IG121" i="8"/>
  <c r="IB31" i="8"/>
  <c r="CE121" i="7" l="1"/>
  <c r="CE123" i="7"/>
  <c r="CF117" i="7"/>
  <c r="CF116" i="7"/>
  <c r="IH121" i="8"/>
  <c r="IH123" i="8"/>
  <c r="IC31" i="8"/>
  <c r="CF121" i="7" l="1"/>
  <c r="CF123" i="7"/>
  <c r="CG117" i="7"/>
  <c r="CG116" i="7"/>
  <c r="II121" i="8"/>
  <c r="II123" i="8"/>
  <c r="ID31" i="8"/>
  <c r="CG121" i="7" l="1"/>
  <c r="CG123" i="7"/>
  <c r="CH117" i="7"/>
  <c r="CH116" i="7"/>
  <c r="IJ121" i="8"/>
  <c r="IJ123" i="8"/>
  <c r="IE31" i="8"/>
  <c r="CH121" i="7" l="1"/>
  <c r="CH123" i="7"/>
  <c r="CI117" i="7"/>
  <c r="CI116" i="7"/>
  <c r="IK121" i="8"/>
  <c r="IK123" i="8"/>
  <c r="IF31" i="8"/>
  <c r="CI121" i="7" l="1"/>
  <c r="CI123" i="7"/>
  <c r="CJ117" i="7"/>
  <c r="CJ116" i="7"/>
  <c r="D116" i="7" s="1"/>
  <c r="IL121" i="8"/>
  <c r="IL123" i="8"/>
  <c r="IG31" i="8"/>
  <c r="CJ121" i="7" l="1"/>
  <c r="D121" i="7" s="1"/>
  <c r="CJ123" i="7"/>
  <c r="D117" i="7"/>
  <c r="IM121" i="8"/>
  <c r="IM123" i="8"/>
  <c r="IH31" i="8"/>
  <c r="D124" i="7" l="1"/>
  <c r="D123" i="7"/>
  <c r="IN123" i="8"/>
  <c r="IN121" i="8"/>
  <c r="II31" i="8"/>
  <c r="IO121" i="8" l="1"/>
  <c r="IO123" i="8"/>
  <c r="IJ31" i="8"/>
  <c r="IP121" i="8" l="1"/>
  <c r="IP123" i="8"/>
  <c r="IK31" i="8"/>
  <c r="IQ123" i="8" l="1"/>
  <c r="IQ121" i="8"/>
  <c r="IL31" i="8"/>
  <c r="IR123" i="8" l="1"/>
  <c r="IR121" i="8"/>
  <c r="D24" i="8"/>
  <c r="IM31" i="8"/>
  <c r="IS123" i="8" l="1"/>
  <c r="IS121" i="8"/>
  <c r="D29" i="8"/>
  <c r="IN31" i="8"/>
  <c r="D32" i="8" s="1"/>
  <c r="D25" i="8"/>
  <c r="IT121" i="8" l="1"/>
  <c r="IT123" i="8"/>
  <c r="D31" i="8"/>
  <c r="IU121" i="8" l="1"/>
  <c r="IU123" i="8"/>
  <c r="IV121" i="8" l="1"/>
  <c r="IV123" i="8"/>
  <c r="IW123" i="8" l="1"/>
  <c r="IW121" i="8"/>
  <c r="IX121" i="8" l="1"/>
  <c r="IX123" i="8"/>
  <c r="IY121" i="8" l="1"/>
  <c r="IY123" i="8"/>
  <c r="IZ121" i="8" l="1"/>
  <c r="IZ123" i="8"/>
  <c r="JA121" i="8" l="1"/>
  <c r="JA123" i="8"/>
  <c r="JB121" i="8" l="1"/>
  <c r="JB123" i="8"/>
  <c r="JC123" i="8" l="1"/>
  <c r="JC121" i="8"/>
  <c r="JD123" i="8" l="1"/>
  <c r="JD121" i="8"/>
  <c r="JE121" i="8" l="1"/>
  <c r="JE123" i="8"/>
  <c r="JF121" i="8" l="1"/>
  <c r="JF123" i="8"/>
  <c r="JG121" i="8" l="1"/>
  <c r="JG123" i="8"/>
  <c r="JH123" i="8" l="1"/>
  <c r="JH121" i="8"/>
  <c r="JI123" i="8" l="1"/>
  <c r="JI121" i="8"/>
  <c r="JJ121" i="8" l="1"/>
  <c r="JJ123" i="8"/>
  <c r="JK123" i="8" l="1"/>
  <c r="JK121" i="8"/>
  <c r="JL121" i="8" l="1"/>
  <c r="JL123" i="8"/>
  <c r="JM123" i="8" l="1"/>
  <c r="JM121" i="8"/>
  <c r="JN121" i="8" l="1"/>
  <c r="JN123" i="8"/>
  <c r="JO121" i="8" l="1"/>
  <c r="JO123" i="8"/>
  <c r="JP121" i="8" l="1"/>
  <c r="JP123" i="8"/>
  <c r="JQ121" i="8" l="1"/>
  <c r="JQ123" i="8"/>
  <c r="JR121" i="8" l="1"/>
  <c r="JR123" i="8"/>
  <c r="JS123" i="8"/>
  <c r="JS121" i="8" l="1"/>
  <c r="JT123" i="8" l="1"/>
  <c r="JT121" i="8"/>
  <c r="JU121" i="8" l="1"/>
  <c r="JU123" i="8"/>
  <c r="JV121" i="8" l="1"/>
  <c r="JV123" i="8"/>
  <c r="JW123" i="8" l="1"/>
  <c r="JW121" i="8"/>
  <c r="JX123" i="8" l="1"/>
  <c r="JX121" i="8"/>
  <c r="JY123" i="8" l="1"/>
  <c r="JY121" i="8"/>
  <c r="JZ121" i="8" l="1"/>
  <c r="JZ123" i="8"/>
  <c r="KA121" i="8" l="1"/>
  <c r="KA123" i="8"/>
  <c r="KB121" i="8" l="1"/>
  <c r="KB123" i="8"/>
  <c r="KC123" i="8" l="1"/>
  <c r="KC121" i="8"/>
  <c r="KD121" i="8" l="1"/>
  <c r="KD123" i="8"/>
  <c r="KE121" i="8" l="1"/>
  <c r="KE123" i="8"/>
  <c r="KF121" i="8" l="1"/>
  <c r="KF123" i="8"/>
  <c r="KG121" i="8" l="1"/>
  <c r="KG123" i="8"/>
  <c r="KH121" i="8" l="1"/>
  <c r="KH123" i="8"/>
  <c r="KI123" i="8" l="1"/>
  <c r="KI121" i="8"/>
  <c r="KJ123" i="8" l="1"/>
  <c r="KJ121" i="8"/>
  <c r="KK121" i="8" l="1"/>
  <c r="KK123" i="8"/>
  <c r="KL121" i="8" l="1"/>
  <c r="KL123" i="8"/>
  <c r="KM121" i="8" l="1"/>
  <c r="KM123" i="8"/>
  <c r="KN123" i="8" l="1"/>
  <c r="KN121" i="8"/>
  <c r="KO123" i="8" l="1"/>
  <c r="KO121" i="8"/>
  <c r="KP121" i="8" l="1"/>
  <c r="KP123" i="8"/>
  <c r="KQ123" i="8" l="1"/>
  <c r="KQ121" i="8"/>
  <c r="KR121" i="8" l="1"/>
  <c r="KR123" i="8"/>
  <c r="KS123" i="8" l="1"/>
  <c r="KS121" i="8"/>
  <c r="KT121" i="8" l="1"/>
  <c r="KT123" i="8"/>
  <c r="KU121" i="8" l="1"/>
  <c r="KU123" i="8"/>
  <c r="KV121" i="8" l="1"/>
  <c r="KV123" i="8"/>
  <c r="KW121" i="8" l="1"/>
  <c r="KW123" i="8"/>
  <c r="KX121" i="8" l="1"/>
  <c r="KX123" i="8"/>
  <c r="KY121" i="8" l="1"/>
  <c r="KY123" i="8"/>
  <c r="KZ123" i="8" l="1"/>
  <c r="KZ121" i="8"/>
  <c r="LA121" i="8" l="1"/>
  <c r="LA123" i="8"/>
  <c r="LB121" i="8" l="1"/>
  <c r="LB123" i="8"/>
  <c r="LC123" i="8"/>
  <c r="LC121" i="8" l="1"/>
  <c r="LD123" i="8" l="1"/>
  <c r="LD121" i="8"/>
  <c r="LE123" i="8" l="1"/>
  <c r="LE121" i="8"/>
  <c r="LF121" i="8" l="1"/>
  <c r="LF123" i="8"/>
  <c r="LG123" i="8" l="1"/>
  <c r="LG121" i="8"/>
  <c r="LH121" i="8" l="1"/>
  <c r="LH123" i="8"/>
  <c r="LI123" i="8" l="1"/>
  <c r="LI121" i="8"/>
  <c r="LJ121" i="8" l="1"/>
  <c r="LJ123" i="8"/>
  <c r="LK121" i="8" l="1"/>
  <c r="LK123" i="8"/>
  <c r="LL121" i="8" l="1"/>
  <c r="LL123" i="8"/>
  <c r="LM121" i="8" l="1"/>
  <c r="LM123" i="8"/>
  <c r="LN121" i="8" l="1"/>
  <c r="LN123" i="8"/>
  <c r="LO123" i="8" l="1"/>
  <c r="LO121" i="8"/>
  <c r="LP123" i="8" l="1"/>
  <c r="LP121" i="8"/>
  <c r="LQ121" i="8" l="1"/>
  <c r="LQ123" i="8"/>
  <c r="LR121" i="8" l="1"/>
  <c r="LR123" i="8"/>
  <c r="LS121" i="8" l="1"/>
  <c r="LS123" i="8"/>
  <c r="LT123" i="8" l="1"/>
  <c r="LT121" i="8"/>
  <c r="LU123" i="8" l="1"/>
  <c r="LU121" i="8"/>
  <c r="LV121" i="8" l="1"/>
  <c r="LV123" i="8"/>
  <c r="LW123" i="8" l="1"/>
  <c r="LW121" i="8"/>
  <c r="LX121" i="8" l="1"/>
  <c r="LX123" i="8"/>
  <c r="LY123" i="8" l="1"/>
  <c r="LY121" i="8"/>
  <c r="LZ121" i="8" l="1"/>
  <c r="LZ123" i="8"/>
  <c r="MA121" i="8" l="1"/>
  <c r="MA123" i="8"/>
  <c r="MB121" i="8" l="1"/>
  <c r="MB123" i="8"/>
  <c r="MC121" i="8" l="1"/>
  <c r="MC123" i="8"/>
  <c r="MD121" i="8" l="1"/>
  <c r="MD123" i="8"/>
  <c r="ME121" i="8" l="1"/>
  <c r="ME123" i="8"/>
  <c r="MF123" i="8" l="1"/>
  <c r="MF121" i="8"/>
  <c r="MG121" i="8" l="1"/>
  <c r="MG123" i="8"/>
  <c r="MH121" i="8" l="1"/>
  <c r="MH123" i="8"/>
  <c r="MI123" i="8"/>
  <c r="MI121" i="8" l="1"/>
  <c r="MJ123" i="8" l="1"/>
  <c r="MJ121" i="8"/>
  <c r="MK123" i="8" l="1"/>
  <c r="MK121" i="8"/>
  <c r="ML121" i="8" l="1"/>
  <c r="ML123" i="8"/>
  <c r="MM121" i="8" l="1"/>
  <c r="MM123" i="8"/>
  <c r="MN121" i="8" l="1"/>
  <c r="MN123" i="8"/>
  <c r="MO123" i="8" l="1"/>
  <c r="MO121" i="8"/>
  <c r="MP121" i="8" l="1"/>
  <c r="MP123" i="8"/>
  <c r="MQ121" i="8" l="1"/>
  <c r="MQ123" i="8"/>
  <c r="MR121" i="8" l="1"/>
  <c r="MR123" i="8"/>
  <c r="MS121" i="8" l="1"/>
  <c r="MS123" i="8"/>
  <c r="MT121" i="8" l="1"/>
  <c r="MT123" i="8"/>
  <c r="MU123" i="8" l="1"/>
  <c r="MU121" i="8"/>
  <c r="MV123" i="8" l="1"/>
  <c r="MV121" i="8"/>
  <c r="MW121" i="8" l="1"/>
  <c r="MW123" i="8"/>
  <c r="MX121" i="8" l="1"/>
  <c r="MX123" i="8"/>
  <c r="MY123" i="8"/>
  <c r="MY121" i="8" l="1"/>
  <c r="MZ123" i="8" l="1"/>
  <c r="MZ121" i="8"/>
  <c r="NA123" i="8" l="1"/>
  <c r="NA121" i="8"/>
  <c r="NB121" i="8" l="1"/>
  <c r="NB123" i="8"/>
  <c r="NC123" i="8" l="1"/>
  <c r="NC121" i="8"/>
  <c r="ND121" i="8" l="1"/>
  <c r="D121" i="8" s="1"/>
  <c r="ND123" i="8"/>
  <c r="D124" i="8" l="1"/>
  <c r="D123" i="8"/>
</calcChain>
</file>

<file path=xl/sharedStrings.xml><?xml version="1.0" encoding="utf-8"?>
<sst xmlns="http://schemas.openxmlformats.org/spreadsheetml/2006/main" count="748" uniqueCount="75">
  <si>
    <t>Комиссия за установление лимита</t>
  </si>
  <si>
    <t>*</t>
  </si>
  <si>
    <t>Прирост ставки банка относительно КС, %п</t>
  </si>
  <si>
    <t>Ставка банка, %</t>
  </si>
  <si>
    <t>Предоставление тела кредита, руб.</t>
  </si>
  <si>
    <t>Максимальный объем кредитования, руб.</t>
  </si>
  <si>
    <t>%-нт баллона (шарового платежа)</t>
  </si>
  <si>
    <t>кол-во лет кредитования</t>
  </si>
  <si>
    <t>Погашение баллона, руб.</t>
  </si>
  <si>
    <t>Погашение равными частями, да(1)/нет(0)</t>
  </si>
  <si>
    <t>Погашение аннуитетными платежами, да(1)/нет(0)</t>
  </si>
  <si>
    <t>Погашение по графику, да(1)/нет(0)</t>
  </si>
  <si>
    <t>Погашение тела кредита</t>
  </si>
  <si>
    <t>Погашение тела кредита (без баллона) равными частями, руб.</t>
  </si>
  <si>
    <t>Погашение тела кредита (без баллона) аннуитетными платежами, руб.</t>
  </si>
  <si>
    <t>Погашение тела кредита (без баллона) по графику, руб.</t>
  </si>
  <si>
    <t>Аннуитет</t>
  </si>
  <si>
    <t>Оплата %% по кредиту при аннуитетных платежах</t>
  </si>
  <si>
    <t>График погашения тела кредита</t>
  </si>
  <si>
    <t>Погашение %% по кредиту</t>
  </si>
  <si>
    <t>прочие платежи заемщика по кредиту</t>
  </si>
  <si>
    <t xml:space="preserve">Ключевая ставка ЦБ (КС), % </t>
  </si>
  <si>
    <t>№ года:</t>
  </si>
  <si>
    <t>год:</t>
  </si>
  <si>
    <t>Показатель</t>
  </si>
  <si>
    <t>Ставка дисконтирования</t>
  </si>
  <si>
    <t>Коэффициент дисконтирования</t>
  </si>
  <si>
    <t>Кол-во продаж в год</t>
  </si>
  <si>
    <t>Стоимость одной продажи, руб.</t>
  </si>
  <si>
    <t>Операционный доход от использования ОС, руб.</t>
  </si>
  <si>
    <t>Значение/Итого</t>
  </si>
  <si>
    <t>Операционный расход от использования ОС, руб.</t>
  </si>
  <si>
    <t>Количество лет амортизации ОС</t>
  </si>
  <si>
    <t>Амортизация ОС, руб.</t>
  </si>
  <si>
    <t>Балансовая стоимость ОС, руб.</t>
  </si>
  <si>
    <t>Ставка налога на ОС</t>
  </si>
  <si>
    <t>Налог на ОС, руб.</t>
  </si>
  <si>
    <t>CF(-)</t>
  </si>
  <si>
    <t>CF(+)</t>
  </si>
  <si>
    <t>Ставка НДС</t>
  </si>
  <si>
    <t>CF</t>
  </si>
  <si>
    <t>НДС, руб.</t>
  </si>
  <si>
    <t>Стоимость основного средства (ОС), вкл.НДС, руб.</t>
  </si>
  <si>
    <t>Максимальный %-нт кредита от ст-ти ОС</t>
  </si>
  <si>
    <t>ФИНПОТОК КРЕДИТНОГО ПРОДУКТА ИТОГО</t>
  </si>
  <si>
    <t>Эффективная ставка кредитного продукта-1</t>
  </si>
  <si>
    <t>NPV проекта без внешнего финансирования</t>
  </si>
  <si>
    <t>IRR проекта без внешнего финансирования</t>
  </si>
  <si>
    <t>Итоговый финпоток проекта без внешнего финансирования</t>
  </si>
  <si>
    <t>Итоговый финпоток проекта с учетом внешнего финансирования</t>
  </si>
  <si>
    <t>IRR проекта с учетом внешнего финансирования</t>
  </si>
  <si>
    <t>NPV проекта с учетом внешнего финансирования</t>
  </si>
  <si>
    <t>Эффективная ставка кредитного продукта-2</t>
  </si>
  <si>
    <t>Эффективная ставка кредитного продукта-3</t>
  </si>
  <si>
    <t>Сравнение кредитных/лизинговых предложений</t>
  </si>
  <si>
    <t>Кредитное/лизинговое предложение-1</t>
  </si>
  <si>
    <t>Кредитное/лизинговое предложение-2</t>
  </si>
  <si>
    <t>Кредитное/лизинговое предложение-3</t>
  </si>
  <si>
    <t>Кредитное/лизинговое предложение-4</t>
  </si>
  <si>
    <t>% прямых затрат от стоимости ОС на эксплуатацию ОС</t>
  </si>
  <si>
    <t>ПРОЕКТ НА БАЗЕ ОБЪЕКТА ОСНОВНЫХ СРЕДСТВ</t>
  </si>
  <si>
    <t>ОБЪЕКТ ОСНОВНЫХ СРЕДСТВ</t>
  </si>
  <si>
    <t>Комиссия за установление лимита и т.п.</t>
  </si>
  <si>
    <t>НДС ("по телу кредита")</t>
  </si>
  <si>
    <t>График погашения тела кредита - при условии погашения по графику</t>
  </si>
  <si>
    <t>% обязательного страхования от стоимости ОС</t>
  </si>
  <si>
    <t>Стоимость обязательного страхования по ОС, руб.</t>
  </si>
  <si>
    <t>Ежегодная детализация</t>
  </si>
  <si>
    <t>Ежеквартальная детализация</t>
  </si>
  <si>
    <t>квартал:</t>
  </si>
  <si>
    <t>кол-во кварталов кредитования</t>
  </si>
  <si>
    <t>Ежемесячная детализация</t>
  </si>
  <si>
    <t>месяц:</t>
  </si>
  <si>
    <t>№ месяца:</t>
  </si>
  <si>
    <t>№ квартала: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</si>
</sst>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%"/>
    <numFmt numFmtId="166" formatCode="dd/mm/yy;@"/>
    <numFmt numFmtId="167" formatCode="[$-419]mmmm\ 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5">
    <xf numFmtId="0" fontId="0" fillId="0" borderId="0"/>
    <xf numFmtId="0" fontId="2" fillId="0" borderId="0" applyFont="0" applyFill="0" applyBorder="0" applyAlignmen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3" fontId="5" fillId="0" borderId="0" xfId="0" applyNumberFormat="1" applyFont="1"/>
    <xf numFmtId="10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2" borderId="0" xfId="0" applyFont="1" applyFill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0" fontId="8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 vertical="center"/>
    </xf>
    <xf numFmtId="165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/>
    <xf numFmtId="4" fontId="4" fillId="0" borderId="0" xfId="0" applyNumberFormat="1" applyFont="1"/>
    <xf numFmtId="9" fontId="5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10" fontId="4" fillId="0" borderId="2" xfId="0" applyNumberFormat="1" applyFont="1" applyBorder="1"/>
    <xf numFmtId="10" fontId="5" fillId="0" borderId="2" xfId="0" applyNumberFormat="1" applyFont="1" applyBorder="1"/>
    <xf numFmtId="3" fontId="5" fillId="0" borderId="2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10" fontId="4" fillId="0" borderId="2" xfId="0" applyNumberFormat="1" applyFont="1" applyBorder="1" applyAlignment="1">
      <alignment horizontal="right"/>
    </xf>
    <xf numFmtId="0" fontId="4" fillId="4" borderId="0" xfId="0" applyFont="1" applyFill="1"/>
    <xf numFmtId="0" fontId="3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center" vertical="center"/>
    </xf>
    <xf numFmtId="3" fontId="4" fillId="4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3" fontId="5" fillId="4" borderId="0" xfId="0" applyNumberFormat="1" applyFont="1" applyFill="1"/>
    <xf numFmtId="3" fontId="5" fillId="3" borderId="1" xfId="0" applyNumberFormat="1" applyFont="1" applyFill="1" applyBorder="1" applyAlignment="1">
      <alignment horizontal="right"/>
    </xf>
    <xf numFmtId="0" fontId="4" fillId="2" borderId="0" xfId="0" applyFont="1" applyFill="1"/>
    <xf numFmtId="3" fontId="5" fillId="4" borderId="2" xfId="0" applyNumberFormat="1" applyFont="1" applyFill="1" applyBorder="1" applyAlignment="1">
      <alignment horizontal="right"/>
    </xf>
    <xf numFmtId="0" fontId="11" fillId="0" borderId="0" xfId="0" applyFont="1" applyFill="1"/>
    <xf numFmtId="0" fontId="12" fillId="5" borderId="0" xfId="0" applyFont="1" applyFill="1"/>
    <xf numFmtId="9" fontId="4" fillId="0" borderId="2" xfId="0" applyNumberFormat="1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10" fontId="5" fillId="4" borderId="0" xfId="0" applyNumberFormat="1" applyFont="1" applyFill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3" fontId="14" fillId="0" borderId="2" xfId="0" applyNumberFormat="1" applyFont="1" applyBorder="1"/>
    <xf numFmtId="3" fontId="5" fillId="4" borderId="0" xfId="0" applyNumberFormat="1" applyFont="1" applyFill="1" applyAlignment="1">
      <alignment horizontal="right"/>
    </xf>
    <xf numFmtId="0" fontId="5" fillId="6" borderId="0" xfId="0" applyFont="1" applyFill="1"/>
    <xf numFmtId="0" fontId="5" fillId="0" borderId="0" xfId="0" applyFont="1" applyFill="1"/>
    <xf numFmtId="0" fontId="16" fillId="2" borderId="0" xfId="0" applyFont="1" applyFill="1"/>
    <xf numFmtId="0" fontId="8" fillId="5" borderId="0" xfId="0" applyFont="1" applyFill="1"/>
    <xf numFmtId="10" fontId="8" fillId="5" borderId="0" xfId="0" applyNumberFormat="1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3" fontId="4" fillId="0" borderId="0" xfId="0" applyNumberFormat="1" applyFont="1" applyFill="1"/>
    <xf numFmtId="166" fontId="5" fillId="0" borderId="2" xfId="0" applyNumberFormat="1" applyFont="1" applyFill="1" applyBorder="1"/>
    <xf numFmtId="166" fontId="5" fillId="0" borderId="0" xfId="0" applyNumberFormat="1" applyFont="1"/>
    <xf numFmtId="167" fontId="5" fillId="0" borderId="2" xfId="0" applyNumberFormat="1" applyFont="1" applyFill="1" applyBorder="1"/>
    <xf numFmtId="167" fontId="5" fillId="0" borderId="0" xfId="0" applyNumberFormat="1" applyFont="1"/>
  </cellXfs>
  <cellStyles count="5">
    <cellStyle name="myNum" xfId="1"/>
    <cellStyle name="Обычный" xfId="0" builtinId="0"/>
    <cellStyle name="Обычный 2" xfId="2"/>
    <cellStyle name="Процентный 2" xf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D124"/>
  <sheetViews>
    <sheetView showGridLines="0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2" x14ac:dyDescent="0.25"/>
  <cols>
    <col min="1" max="1" width="9.6640625" style="2" customWidth="1"/>
    <col min="2" max="2" width="52.6640625" style="2" bestFit="1" customWidth="1"/>
    <col min="3" max="3" width="2.77734375" style="1" customWidth="1"/>
    <col min="4" max="4" width="12.6640625" style="12" customWidth="1"/>
    <col min="5" max="6" width="2.77734375" style="2" customWidth="1"/>
    <col min="7" max="7" width="2.77734375" style="5" customWidth="1"/>
    <col min="8" max="368" width="13.109375" style="2" customWidth="1"/>
    <col min="369" max="16384" width="8.88671875" style="2"/>
  </cols>
  <sheetData>
    <row r="1" spans="1:368" s="44" customFormat="1" ht="13.8" x14ac:dyDescent="0.3">
      <c r="B1" s="44" t="s">
        <v>54</v>
      </c>
      <c r="C1" s="18"/>
      <c r="D1" s="45"/>
      <c r="G1" s="18"/>
    </row>
    <row r="2" spans="1:368" s="4" customFormat="1" x14ac:dyDescent="0.25">
      <c r="B2" s="52" t="s">
        <v>71</v>
      </c>
      <c r="C2" s="5"/>
      <c r="D2" s="15"/>
      <c r="G2" s="5" t="s">
        <v>1</v>
      </c>
      <c r="H2" s="4" t="s">
        <v>72</v>
      </c>
      <c r="I2" s="64">
        <v>44743</v>
      </c>
      <c r="J2" s="65">
        <f>EOMONTH(I2,0)+1</f>
        <v>44774</v>
      </c>
      <c r="K2" s="65">
        <f t="shared" ref="K2" si="0">EOMONTH(J2,0)+1</f>
        <v>44805</v>
      </c>
      <c r="L2" s="65">
        <f t="shared" ref="L2" si="1">EOMONTH(K2,0)+1</f>
        <v>44835</v>
      </c>
      <c r="M2" s="65">
        <f t="shared" ref="M2:BX2" si="2">EOMONTH(L2,0)+1</f>
        <v>44866</v>
      </c>
      <c r="N2" s="65">
        <f t="shared" si="2"/>
        <v>44896</v>
      </c>
      <c r="O2" s="65">
        <f t="shared" si="2"/>
        <v>44927</v>
      </c>
      <c r="P2" s="65">
        <f t="shared" si="2"/>
        <v>44958</v>
      </c>
      <c r="Q2" s="65">
        <f t="shared" si="2"/>
        <v>44986</v>
      </c>
      <c r="R2" s="65">
        <f t="shared" si="2"/>
        <v>45017</v>
      </c>
      <c r="S2" s="65">
        <f t="shared" si="2"/>
        <v>45047</v>
      </c>
      <c r="T2" s="65">
        <f t="shared" si="2"/>
        <v>45078</v>
      </c>
      <c r="U2" s="65">
        <f t="shared" si="2"/>
        <v>45108</v>
      </c>
      <c r="V2" s="65">
        <f t="shared" si="2"/>
        <v>45139</v>
      </c>
      <c r="W2" s="65">
        <f t="shared" si="2"/>
        <v>45170</v>
      </c>
      <c r="X2" s="65">
        <f t="shared" si="2"/>
        <v>45200</v>
      </c>
      <c r="Y2" s="65">
        <f t="shared" si="2"/>
        <v>45231</v>
      </c>
      <c r="Z2" s="65">
        <f t="shared" si="2"/>
        <v>45261</v>
      </c>
      <c r="AA2" s="65">
        <f t="shared" si="2"/>
        <v>45292</v>
      </c>
      <c r="AB2" s="65">
        <f t="shared" si="2"/>
        <v>45323</v>
      </c>
      <c r="AC2" s="65">
        <f t="shared" si="2"/>
        <v>45352</v>
      </c>
      <c r="AD2" s="65">
        <f t="shared" si="2"/>
        <v>45383</v>
      </c>
      <c r="AE2" s="65">
        <f t="shared" si="2"/>
        <v>45413</v>
      </c>
      <c r="AF2" s="65">
        <f t="shared" si="2"/>
        <v>45444</v>
      </c>
      <c r="AG2" s="65">
        <f t="shared" si="2"/>
        <v>45474</v>
      </c>
      <c r="AH2" s="65">
        <f t="shared" si="2"/>
        <v>45505</v>
      </c>
      <c r="AI2" s="65">
        <f t="shared" si="2"/>
        <v>45536</v>
      </c>
      <c r="AJ2" s="65">
        <f t="shared" si="2"/>
        <v>45566</v>
      </c>
      <c r="AK2" s="65">
        <f t="shared" si="2"/>
        <v>45597</v>
      </c>
      <c r="AL2" s="65">
        <f t="shared" si="2"/>
        <v>45627</v>
      </c>
      <c r="AM2" s="65">
        <f t="shared" si="2"/>
        <v>45658</v>
      </c>
      <c r="AN2" s="65">
        <f t="shared" si="2"/>
        <v>45689</v>
      </c>
      <c r="AO2" s="65">
        <f t="shared" si="2"/>
        <v>45717</v>
      </c>
      <c r="AP2" s="65">
        <f t="shared" si="2"/>
        <v>45748</v>
      </c>
      <c r="AQ2" s="65">
        <f t="shared" si="2"/>
        <v>45778</v>
      </c>
      <c r="AR2" s="65">
        <f t="shared" si="2"/>
        <v>45809</v>
      </c>
      <c r="AS2" s="65">
        <f t="shared" si="2"/>
        <v>45839</v>
      </c>
      <c r="AT2" s="65">
        <f t="shared" si="2"/>
        <v>45870</v>
      </c>
      <c r="AU2" s="65">
        <f t="shared" si="2"/>
        <v>45901</v>
      </c>
      <c r="AV2" s="65">
        <f t="shared" si="2"/>
        <v>45931</v>
      </c>
      <c r="AW2" s="65">
        <f t="shared" si="2"/>
        <v>45962</v>
      </c>
      <c r="AX2" s="65">
        <f t="shared" si="2"/>
        <v>45992</v>
      </c>
      <c r="AY2" s="65">
        <f t="shared" si="2"/>
        <v>46023</v>
      </c>
      <c r="AZ2" s="65">
        <f t="shared" si="2"/>
        <v>46054</v>
      </c>
      <c r="BA2" s="65">
        <f t="shared" si="2"/>
        <v>46082</v>
      </c>
      <c r="BB2" s="65">
        <f t="shared" si="2"/>
        <v>46113</v>
      </c>
      <c r="BC2" s="65">
        <f t="shared" si="2"/>
        <v>46143</v>
      </c>
      <c r="BD2" s="65">
        <f t="shared" si="2"/>
        <v>46174</v>
      </c>
      <c r="BE2" s="65">
        <f t="shared" si="2"/>
        <v>46204</v>
      </c>
      <c r="BF2" s="65">
        <f t="shared" si="2"/>
        <v>46235</v>
      </c>
      <c r="BG2" s="65">
        <f t="shared" si="2"/>
        <v>46266</v>
      </c>
      <c r="BH2" s="65">
        <f t="shared" si="2"/>
        <v>46296</v>
      </c>
      <c r="BI2" s="65">
        <f t="shared" si="2"/>
        <v>46327</v>
      </c>
      <c r="BJ2" s="65">
        <f t="shared" si="2"/>
        <v>46357</v>
      </c>
      <c r="BK2" s="65">
        <f t="shared" si="2"/>
        <v>46388</v>
      </c>
      <c r="BL2" s="65">
        <f t="shared" si="2"/>
        <v>46419</v>
      </c>
      <c r="BM2" s="65">
        <f t="shared" si="2"/>
        <v>46447</v>
      </c>
      <c r="BN2" s="65">
        <f t="shared" si="2"/>
        <v>46478</v>
      </c>
      <c r="BO2" s="65">
        <f t="shared" si="2"/>
        <v>46508</v>
      </c>
      <c r="BP2" s="65">
        <f t="shared" si="2"/>
        <v>46539</v>
      </c>
      <c r="BQ2" s="65">
        <f t="shared" si="2"/>
        <v>46569</v>
      </c>
      <c r="BR2" s="65">
        <f t="shared" si="2"/>
        <v>46600</v>
      </c>
      <c r="BS2" s="65">
        <f t="shared" si="2"/>
        <v>46631</v>
      </c>
      <c r="BT2" s="65">
        <f t="shared" si="2"/>
        <v>46661</v>
      </c>
      <c r="BU2" s="65">
        <f t="shared" si="2"/>
        <v>46692</v>
      </c>
      <c r="BV2" s="65">
        <f t="shared" si="2"/>
        <v>46722</v>
      </c>
      <c r="BW2" s="65">
        <f t="shared" si="2"/>
        <v>46753</v>
      </c>
      <c r="BX2" s="65">
        <f t="shared" si="2"/>
        <v>46784</v>
      </c>
      <c r="BY2" s="65">
        <f t="shared" ref="BY2:EJ2" si="3">EOMONTH(BX2,0)+1</f>
        <v>46813</v>
      </c>
      <c r="BZ2" s="65">
        <f t="shared" si="3"/>
        <v>46844</v>
      </c>
      <c r="CA2" s="65">
        <f t="shared" si="3"/>
        <v>46874</v>
      </c>
      <c r="CB2" s="65">
        <f t="shared" si="3"/>
        <v>46905</v>
      </c>
      <c r="CC2" s="65">
        <f t="shared" si="3"/>
        <v>46935</v>
      </c>
      <c r="CD2" s="65">
        <f t="shared" si="3"/>
        <v>46966</v>
      </c>
      <c r="CE2" s="65">
        <f t="shared" si="3"/>
        <v>46997</v>
      </c>
      <c r="CF2" s="65">
        <f t="shared" si="3"/>
        <v>47027</v>
      </c>
      <c r="CG2" s="65">
        <f t="shared" si="3"/>
        <v>47058</v>
      </c>
      <c r="CH2" s="65">
        <f t="shared" si="3"/>
        <v>47088</v>
      </c>
      <c r="CI2" s="65">
        <f t="shared" si="3"/>
        <v>47119</v>
      </c>
      <c r="CJ2" s="65">
        <f t="shared" si="3"/>
        <v>47150</v>
      </c>
      <c r="CK2" s="65">
        <f t="shared" si="3"/>
        <v>47178</v>
      </c>
      <c r="CL2" s="65">
        <f t="shared" si="3"/>
        <v>47209</v>
      </c>
      <c r="CM2" s="65">
        <f t="shared" si="3"/>
        <v>47239</v>
      </c>
      <c r="CN2" s="65">
        <f t="shared" si="3"/>
        <v>47270</v>
      </c>
      <c r="CO2" s="65">
        <f t="shared" si="3"/>
        <v>47300</v>
      </c>
      <c r="CP2" s="65">
        <f t="shared" si="3"/>
        <v>47331</v>
      </c>
      <c r="CQ2" s="65">
        <f t="shared" si="3"/>
        <v>47362</v>
      </c>
      <c r="CR2" s="65">
        <f t="shared" si="3"/>
        <v>47392</v>
      </c>
      <c r="CS2" s="65">
        <f t="shared" si="3"/>
        <v>47423</v>
      </c>
      <c r="CT2" s="65">
        <f t="shared" si="3"/>
        <v>47453</v>
      </c>
      <c r="CU2" s="65">
        <f t="shared" si="3"/>
        <v>47484</v>
      </c>
      <c r="CV2" s="65">
        <f t="shared" si="3"/>
        <v>47515</v>
      </c>
      <c r="CW2" s="65">
        <f t="shared" si="3"/>
        <v>47543</v>
      </c>
      <c r="CX2" s="65">
        <f t="shared" si="3"/>
        <v>47574</v>
      </c>
      <c r="CY2" s="65">
        <f t="shared" si="3"/>
        <v>47604</v>
      </c>
      <c r="CZ2" s="65">
        <f t="shared" si="3"/>
        <v>47635</v>
      </c>
      <c r="DA2" s="65">
        <f t="shared" si="3"/>
        <v>47665</v>
      </c>
      <c r="DB2" s="65">
        <f t="shared" si="3"/>
        <v>47696</v>
      </c>
      <c r="DC2" s="65">
        <f t="shared" si="3"/>
        <v>47727</v>
      </c>
      <c r="DD2" s="65">
        <f t="shared" si="3"/>
        <v>47757</v>
      </c>
      <c r="DE2" s="65">
        <f t="shared" si="3"/>
        <v>47788</v>
      </c>
      <c r="DF2" s="65">
        <f t="shared" si="3"/>
        <v>47818</v>
      </c>
      <c r="DG2" s="65">
        <f t="shared" si="3"/>
        <v>47849</v>
      </c>
      <c r="DH2" s="65">
        <f t="shared" si="3"/>
        <v>47880</v>
      </c>
      <c r="DI2" s="65">
        <f t="shared" si="3"/>
        <v>47908</v>
      </c>
      <c r="DJ2" s="65">
        <f t="shared" si="3"/>
        <v>47939</v>
      </c>
      <c r="DK2" s="65">
        <f t="shared" si="3"/>
        <v>47969</v>
      </c>
      <c r="DL2" s="65">
        <f t="shared" si="3"/>
        <v>48000</v>
      </c>
      <c r="DM2" s="65">
        <f t="shared" si="3"/>
        <v>48030</v>
      </c>
      <c r="DN2" s="65">
        <f t="shared" si="3"/>
        <v>48061</v>
      </c>
      <c r="DO2" s="65">
        <f t="shared" si="3"/>
        <v>48092</v>
      </c>
      <c r="DP2" s="65">
        <f t="shared" si="3"/>
        <v>48122</v>
      </c>
      <c r="DQ2" s="65">
        <f t="shared" si="3"/>
        <v>48153</v>
      </c>
      <c r="DR2" s="65">
        <f t="shared" si="3"/>
        <v>48183</v>
      </c>
      <c r="DS2" s="65">
        <f t="shared" si="3"/>
        <v>48214</v>
      </c>
      <c r="DT2" s="65">
        <f t="shared" si="3"/>
        <v>48245</v>
      </c>
      <c r="DU2" s="65">
        <f t="shared" si="3"/>
        <v>48274</v>
      </c>
      <c r="DV2" s="65">
        <f t="shared" si="3"/>
        <v>48305</v>
      </c>
      <c r="DW2" s="65">
        <f t="shared" si="3"/>
        <v>48335</v>
      </c>
      <c r="DX2" s="65">
        <f t="shared" si="3"/>
        <v>48366</v>
      </c>
      <c r="DY2" s="65">
        <f t="shared" si="3"/>
        <v>48396</v>
      </c>
      <c r="DZ2" s="65">
        <f t="shared" si="3"/>
        <v>48427</v>
      </c>
      <c r="EA2" s="65">
        <f t="shared" si="3"/>
        <v>48458</v>
      </c>
      <c r="EB2" s="65">
        <f t="shared" si="3"/>
        <v>48488</v>
      </c>
      <c r="EC2" s="65">
        <f t="shared" si="3"/>
        <v>48519</v>
      </c>
      <c r="ED2" s="65">
        <f t="shared" si="3"/>
        <v>48549</v>
      </c>
      <c r="EE2" s="65">
        <f t="shared" si="3"/>
        <v>48580</v>
      </c>
      <c r="EF2" s="65">
        <f t="shared" si="3"/>
        <v>48611</v>
      </c>
      <c r="EG2" s="65">
        <f t="shared" si="3"/>
        <v>48639</v>
      </c>
      <c r="EH2" s="65">
        <f t="shared" si="3"/>
        <v>48670</v>
      </c>
      <c r="EI2" s="65">
        <f t="shared" si="3"/>
        <v>48700</v>
      </c>
      <c r="EJ2" s="65">
        <f t="shared" si="3"/>
        <v>48731</v>
      </c>
      <c r="EK2" s="65">
        <f t="shared" ref="EK2:GV2" si="4">EOMONTH(EJ2,0)+1</f>
        <v>48761</v>
      </c>
      <c r="EL2" s="65">
        <f t="shared" si="4"/>
        <v>48792</v>
      </c>
      <c r="EM2" s="65">
        <f t="shared" si="4"/>
        <v>48823</v>
      </c>
      <c r="EN2" s="65">
        <f t="shared" si="4"/>
        <v>48853</v>
      </c>
      <c r="EO2" s="65">
        <f t="shared" si="4"/>
        <v>48884</v>
      </c>
      <c r="EP2" s="65">
        <f t="shared" si="4"/>
        <v>48914</v>
      </c>
      <c r="EQ2" s="65">
        <f t="shared" si="4"/>
        <v>48945</v>
      </c>
      <c r="ER2" s="65">
        <f t="shared" si="4"/>
        <v>48976</v>
      </c>
      <c r="ES2" s="65">
        <f t="shared" si="4"/>
        <v>49004</v>
      </c>
      <c r="ET2" s="65">
        <f t="shared" si="4"/>
        <v>49035</v>
      </c>
      <c r="EU2" s="65">
        <f t="shared" si="4"/>
        <v>49065</v>
      </c>
      <c r="EV2" s="65">
        <f t="shared" si="4"/>
        <v>49096</v>
      </c>
      <c r="EW2" s="65">
        <f t="shared" si="4"/>
        <v>49126</v>
      </c>
      <c r="EX2" s="65">
        <f t="shared" si="4"/>
        <v>49157</v>
      </c>
      <c r="EY2" s="65">
        <f t="shared" si="4"/>
        <v>49188</v>
      </c>
      <c r="EZ2" s="65">
        <f t="shared" si="4"/>
        <v>49218</v>
      </c>
      <c r="FA2" s="65">
        <f t="shared" si="4"/>
        <v>49249</v>
      </c>
      <c r="FB2" s="65">
        <f t="shared" si="4"/>
        <v>49279</v>
      </c>
      <c r="FC2" s="65">
        <f t="shared" si="4"/>
        <v>49310</v>
      </c>
      <c r="FD2" s="65">
        <f t="shared" si="4"/>
        <v>49341</v>
      </c>
      <c r="FE2" s="65">
        <f t="shared" si="4"/>
        <v>49369</v>
      </c>
      <c r="FF2" s="65">
        <f t="shared" si="4"/>
        <v>49400</v>
      </c>
      <c r="FG2" s="65">
        <f t="shared" si="4"/>
        <v>49430</v>
      </c>
      <c r="FH2" s="65">
        <f t="shared" si="4"/>
        <v>49461</v>
      </c>
      <c r="FI2" s="65">
        <f t="shared" si="4"/>
        <v>49491</v>
      </c>
      <c r="FJ2" s="65">
        <f t="shared" si="4"/>
        <v>49522</v>
      </c>
      <c r="FK2" s="65">
        <f t="shared" si="4"/>
        <v>49553</v>
      </c>
      <c r="FL2" s="65">
        <f t="shared" si="4"/>
        <v>49583</v>
      </c>
      <c r="FM2" s="65">
        <f t="shared" si="4"/>
        <v>49614</v>
      </c>
      <c r="FN2" s="65">
        <f t="shared" si="4"/>
        <v>49644</v>
      </c>
      <c r="FO2" s="65">
        <f t="shared" si="4"/>
        <v>49675</v>
      </c>
      <c r="FP2" s="65">
        <f t="shared" si="4"/>
        <v>49706</v>
      </c>
      <c r="FQ2" s="65">
        <f t="shared" si="4"/>
        <v>49735</v>
      </c>
      <c r="FR2" s="65">
        <f t="shared" si="4"/>
        <v>49766</v>
      </c>
      <c r="FS2" s="65">
        <f t="shared" si="4"/>
        <v>49796</v>
      </c>
      <c r="FT2" s="65">
        <f t="shared" si="4"/>
        <v>49827</v>
      </c>
      <c r="FU2" s="65">
        <f t="shared" si="4"/>
        <v>49857</v>
      </c>
      <c r="FV2" s="65">
        <f t="shared" si="4"/>
        <v>49888</v>
      </c>
      <c r="FW2" s="65">
        <f t="shared" si="4"/>
        <v>49919</v>
      </c>
      <c r="FX2" s="65">
        <f t="shared" si="4"/>
        <v>49949</v>
      </c>
      <c r="FY2" s="65">
        <f t="shared" si="4"/>
        <v>49980</v>
      </c>
      <c r="FZ2" s="65">
        <f t="shared" si="4"/>
        <v>50010</v>
      </c>
      <c r="GA2" s="65">
        <f t="shared" si="4"/>
        <v>50041</v>
      </c>
      <c r="GB2" s="65">
        <f t="shared" si="4"/>
        <v>50072</v>
      </c>
      <c r="GC2" s="65">
        <f t="shared" si="4"/>
        <v>50100</v>
      </c>
      <c r="GD2" s="65">
        <f t="shared" si="4"/>
        <v>50131</v>
      </c>
      <c r="GE2" s="65">
        <f t="shared" si="4"/>
        <v>50161</v>
      </c>
      <c r="GF2" s="65">
        <f t="shared" si="4"/>
        <v>50192</v>
      </c>
      <c r="GG2" s="65">
        <f t="shared" si="4"/>
        <v>50222</v>
      </c>
      <c r="GH2" s="65">
        <f t="shared" si="4"/>
        <v>50253</v>
      </c>
      <c r="GI2" s="65">
        <f t="shared" si="4"/>
        <v>50284</v>
      </c>
      <c r="GJ2" s="65">
        <f t="shared" si="4"/>
        <v>50314</v>
      </c>
      <c r="GK2" s="65">
        <f t="shared" si="4"/>
        <v>50345</v>
      </c>
      <c r="GL2" s="65">
        <f t="shared" si="4"/>
        <v>50375</v>
      </c>
      <c r="GM2" s="65">
        <f t="shared" si="4"/>
        <v>50406</v>
      </c>
      <c r="GN2" s="65">
        <f t="shared" si="4"/>
        <v>50437</v>
      </c>
      <c r="GO2" s="65">
        <f t="shared" si="4"/>
        <v>50465</v>
      </c>
      <c r="GP2" s="65">
        <f t="shared" si="4"/>
        <v>50496</v>
      </c>
      <c r="GQ2" s="65">
        <f t="shared" si="4"/>
        <v>50526</v>
      </c>
      <c r="GR2" s="65">
        <f t="shared" si="4"/>
        <v>50557</v>
      </c>
      <c r="GS2" s="65">
        <f t="shared" si="4"/>
        <v>50587</v>
      </c>
      <c r="GT2" s="65">
        <f t="shared" si="4"/>
        <v>50618</v>
      </c>
      <c r="GU2" s="65">
        <f t="shared" si="4"/>
        <v>50649</v>
      </c>
      <c r="GV2" s="65">
        <f t="shared" si="4"/>
        <v>50679</v>
      </c>
      <c r="GW2" s="65">
        <f t="shared" ref="GW2:JH2" si="5">EOMONTH(GV2,0)+1</f>
        <v>50710</v>
      </c>
      <c r="GX2" s="65">
        <f t="shared" si="5"/>
        <v>50740</v>
      </c>
      <c r="GY2" s="65">
        <f t="shared" si="5"/>
        <v>50771</v>
      </c>
      <c r="GZ2" s="65">
        <f t="shared" si="5"/>
        <v>50802</v>
      </c>
      <c r="HA2" s="65">
        <f t="shared" si="5"/>
        <v>50830</v>
      </c>
      <c r="HB2" s="65">
        <f t="shared" si="5"/>
        <v>50861</v>
      </c>
      <c r="HC2" s="65">
        <f t="shared" si="5"/>
        <v>50891</v>
      </c>
      <c r="HD2" s="65">
        <f t="shared" si="5"/>
        <v>50922</v>
      </c>
      <c r="HE2" s="65">
        <f t="shared" si="5"/>
        <v>50952</v>
      </c>
      <c r="HF2" s="65">
        <f t="shared" si="5"/>
        <v>50983</v>
      </c>
      <c r="HG2" s="65">
        <f t="shared" si="5"/>
        <v>51014</v>
      </c>
      <c r="HH2" s="65">
        <f t="shared" si="5"/>
        <v>51044</v>
      </c>
      <c r="HI2" s="65">
        <f t="shared" si="5"/>
        <v>51075</v>
      </c>
      <c r="HJ2" s="65">
        <f t="shared" si="5"/>
        <v>51105</v>
      </c>
      <c r="HK2" s="65">
        <f t="shared" si="5"/>
        <v>51136</v>
      </c>
      <c r="HL2" s="65">
        <f t="shared" si="5"/>
        <v>51167</v>
      </c>
      <c r="HM2" s="65">
        <f t="shared" si="5"/>
        <v>51196</v>
      </c>
      <c r="HN2" s="65">
        <f t="shared" si="5"/>
        <v>51227</v>
      </c>
      <c r="HO2" s="65">
        <f t="shared" si="5"/>
        <v>51257</v>
      </c>
      <c r="HP2" s="65">
        <f t="shared" si="5"/>
        <v>51288</v>
      </c>
      <c r="HQ2" s="65">
        <f t="shared" si="5"/>
        <v>51318</v>
      </c>
      <c r="HR2" s="65">
        <f t="shared" si="5"/>
        <v>51349</v>
      </c>
      <c r="HS2" s="65">
        <f t="shared" si="5"/>
        <v>51380</v>
      </c>
      <c r="HT2" s="65">
        <f t="shared" si="5"/>
        <v>51410</v>
      </c>
      <c r="HU2" s="65">
        <f t="shared" si="5"/>
        <v>51441</v>
      </c>
      <c r="HV2" s="65">
        <f t="shared" si="5"/>
        <v>51471</v>
      </c>
      <c r="HW2" s="65">
        <f t="shared" si="5"/>
        <v>51502</v>
      </c>
      <c r="HX2" s="65">
        <f t="shared" si="5"/>
        <v>51533</v>
      </c>
      <c r="HY2" s="65">
        <f t="shared" si="5"/>
        <v>51561</v>
      </c>
      <c r="HZ2" s="65">
        <f t="shared" si="5"/>
        <v>51592</v>
      </c>
      <c r="IA2" s="65">
        <f t="shared" si="5"/>
        <v>51622</v>
      </c>
      <c r="IB2" s="65">
        <f t="shared" si="5"/>
        <v>51653</v>
      </c>
      <c r="IC2" s="65">
        <f t="shared" si="5"/>
        <v>51683</v>
      </c>
      <c r="ID2" s="65">
        <f t="shared" si="5"/>
        <v>51714</v>
      </c>
      <c r="IE2" s="65">
        <f t="shared" si="5"/>
        <v>51745</v>
      </c>
      <c r="IF2" s="65">
        <f t="shared" si="5"/>
        <v>51775</v>
      </c>
      <c r="IG2" s="65">
        <f t="shared" si="5"/>
        <v>51806</v>
      </c>
      <c r="IH2" s="65">
        <f t="shared" si="5"/>
        <v>51836</v>
      </c>
      <c r="II2" s="65">
        <f t="shared" si="5"/>
        <v>51867</v>
      </c>
      <c r="IJ2" s="65">
        <f t="shared" si="5"/>
        <v>51898</v>
      </c>
      <c r="IK2" s="65">
        <f t="shared" si="5"/>
        <v>51926</v>
      </c>
      <c r="IL2" s="65">
        <f t="shared" si="5"/>
        <v>51957</v>
      </c>
      <c r="IM2" s="65">
        <f t="shared" si="5"/>
        <v>51987</v>
      </c>
      <c r="IN2" s="65">
        <f t="shared" si="5"/>
        <v>52018</v>
      </c>
      <c r="IO2" s="65">
        <f t="shared" si="5"/>
        <v>52048</v>
      </c>
      <c r="IP2" s="65">
        <f t="shared" si="5"/>
        <v>52079</v>
      </c>
      <c r="IQ2" s="65">
        <f t="shared" si="5"/>
        <v>52110</v>
      </c>
      <c r="IR2" s="65">
        <f t="shared" si="5"/>
        <v>52140</v>
      </c>
      <c r="IS2" s="65">
        <f t="shared" si="5"/>
        <v>52171</v>
      </c>
      <c r="IT2" s="65">
        <f t="shared" si="5"/>
        <v>52201</v>
      </c>
      <c r="IU2" s="65">
        <f t="shared" si="5"/>
        <v>52232</v>
      </c>
      <c r="IV2" s="65">
        <f t="shared" si="5"/>
        <v>52263</v>
      </c>
      <c r="IW2" s="65">
        <f t="shared" si="5"/>
        <v>52291</v>
      </c>
      <c r="IX2" s="65">
        <f t="shared" si="5"/>
        <v>52322</v>
      </c>
      <c r="IY2" s="65">
        <f t="shared" si="5"/>
        <v>52352</v>
      </c>
      <c r="IZ2" s="65">
        <f t="shared" si="5"/>
        <v>52383</v>
      </c>
      <c r="JA2" s="65">
        <f t="shared" si="5"/>
        <v>52413</v>
      </c>
      <c r="JB2" s="65">
        <f t="shared" si="5"/>
        <v>52444</v>
      </c>
      <c r="JC2" s="65">
        <f t="shared" si="5"/>
        <v>52475</v>
      </c>
      <c r="JD2" s="65">
        <f t="shared" si="5"/>
        <v>52505</v>
      </c>
      <c r="JE2" s="65">
        <f t="shared" si="5"/>
        <v>52536</v>
      </c>
      <c r="JF2" s="65">
        <f t="shared" si="5"/>
        <v>52566</v>
      </c>
      <c r="JG2" s="65">
        <f t="shared" si="5"/>
        <v>52597</v>
      </c>
      <c r="JH2" s="65">
        <f t="shared" si="5"/>
        <v>52628</v>
      </c>
      <c r="JI2" s="65">
        <f t="shared" ref="JI2:LT2" si="6">EOMONTH(JH2,0)+1</f>
        <v>52657</v>
      </c>
      <c r="JJ2" s="65">
        <f t="shared" si="6"/>
        <v>52688</v>
      </c>
      <c r="JK2" s="65">
        <f t="shared" si="6"/>
        <v>52718</v>
      </c>
      <c r="JL2" s="65">
        <f t="shared" si="6"/>
        <v>52749</v>
      </c>
      <c r="JM2" s="65">
        <f t="shared" si="6"/>
        <v>52779</v>
      </c>
      <c r="JN2" s="65">
        <f t="shared" si="6"/>
        <v>52810</v>
      </c>
      <c r="JO2" s="65">
        <f t="shared" si="6"/>
        <v>52841</v>
      </c>
      <c r="JP2" s="65">
        <f t="shared" si="6"/>
        <v>52871</v>
      </c>
      <c r="JQ2" s="65">
        <f t="shared" si="6"/>
        <v>52902</v>
      </c>
      <c r="JR2" s="65">
        <f t="shared" si="6"/>
        <v>52932</v>
      </c>
      <c r="JS2" s="65">
        <f t="shared" si="6"/>
        <v>52963</v>
      </c>
      <c r="JT2" s="65">
        <f t="shared" si="6"/>
        <v>52994</v>
      </c>
      <c r="JU2" s="65">
        <f t="shared" si="6"/>
        <v>53022</v>
      </c>
      <c r="JV2" s="65">
        <f t="shared" si="6"/>
        <v>53053</v>
      </c>
      <c r="JW2" s="65">
        <f t="shared" si="6"/>
        <v>53083</v>
      </c>
      <c r="JX2" s="65">
        <f t="shared" si="6"/>
        <v>53114</v>
      </c>
      <c r="JY2" s="65">
        <f t="shared" si="6"/>
        <v>53144</v>
      </c>
      <c r="JZ2" s="65">
        <f t="shared" si="6"/>
        <v>53175</v>
      </c>
      <c r="KA2" s="65">
        <f t="shared" si="6"/>
        <v>53206</v>
      </c>
      <c r="KB2" s="65">
        <f t="shared" si="6"/>
        <v>53236</v>
      </c>
      <c r="KC2" s="65">
        <f t="shared" si="6"/>
        <v>53267</v>
      </c>
      <c r="KD2" s="65">
        <f t="shared" si="6"/>
        <v>53297</v>
      </c>
      <c r="KE2" s="65">
        <f t="shared" si="6"/>
        <v>53328</v>
      </c>
      <c r="KF2" s="65">
        <f t="shared" si="6"/>
        <v>53359</v>
      </c>
      <c r="KG2" s="65">
        <f t="shared" si="6"/>
        <v>53387</v>
      </c>
      <c r="KH2" s="65">
        <f t="shared" si="6"/>
        <v>53418</v>
      </c>
      <c r="KI2" s="65">
        <f t="shared" si="6"/>
        <v>53448</v>
      </c>
      <c r="KJ2" s="65">
        <f t="shared" si="6"/>
        <v>53479</v>
      </c>
      <c r="KK2" s="65">
        <f t="shared" si="6"/>
        <v>53509</v>
      </c>
      <c r="KL2" s="65">
        <f t="shared" si="6"/>
        <v>53540</v>
      </c>
      <c r="KM2" s="65">
        <f t="shared" si="6"/>
        <v>53571</v>
      </c>
      <c r="KN2" s="65">
        <f t="shared" si="6"/>
        <v>53601</v>
      </c>
      <c r="KO2" s="65">
        <f t="shared" si="6"/>
        <v>53632</v>
      </c>
      <c r="KP2" s="65">
        <f t="shared" si="6"/>
        <v>53662</v>
      </c>
      <c r="KQ2" s="65">
        <f t="shared" si="6"/>
        <v>53693</v>
      </c>
      <c r="KR2" s="65">
        <f t="shared" si="6"/>
        <v>53724</v>
      </c>
      <c r="KS2" s="65">
        <f t="shared" si="6"/>
        <v>53752</v>
      </c>
      <c r="KT2" s="65">
        <f t="shared" si="6"/>
        <v>53783</v>
      </c>
      <c r="KU2" s="65">
        <f t="shared" si="6"/>
        <v>53813</v>
      </c>
      <c r="KV2" s="65">
        <f t="shared" si="6"/>
        <v>53844</v>
      </c>
      <c r="KW2" s="65">
        <f t="shared" si="6"/>
        <v>53874</v>
      </c>
      <c r="KX2" s="65">
        <f t="shared" si="6"/>
        <v>53905</v>
      </c>
      <c r="KY2" s="65">
        <f t="shared" si="6"/>
        <v>53936</v>
      </c>
      <c r="KZ2" s="65">
        <f t="shared" si="6"/>
        <v>53966</v>
      </c>
      <c r="LA2" s="65">
        <f t="shared" si="6"/>
        <v>53997</v>
      </c>
      <c r="LB2" s="65">
        <f t="shared" si="6"/>
        <v>54027</v>
      </c>
      <c r="LC2" s="65">
        <f t="shared" si="6"/>
        <v>54058</v>
      </c>
      <c r="LD2" s="65">
        <f t="shared" si="6"/>
        <v>54089</v>
      </c>
      <c r="LE2" s="65">
        <f t="shared" si="6"/>
        <v>54118</v>
      </c>
      <c r="LF2" s="65">
        <f t="shared" si="6"/>
        <v>54149</v>
      </c>
      <c r="LG2" s="65">
        <f t="shared" si="6"/>
        <v>54179</v>
      </c>
      <c r="LH2" s="65">
        <f t="shared" si="6"/>
        <v>54210</v>
      </c>
      <c r="LI2" s="65">
        <f t="shared" si="6"/>
        <v>54240</v>
      </c>
      <c r="LJ2" s="65">
        <f t="shared" si="6"/>
        <v>54271</v>
      </c>
      <c r="LK2" s="65">
        <f t="shared" si="6"/>
        <v>54302</v>
      </c>
      <c r="LL2" s="65">
        <f t="shared" si="6"/>
        <v>54332</v>
      </c>
      <c r="LM2" s="65">
        <f t="shared" si="6"/>
        <v>54363</v>
      </c>
      <c r="LN2" s="65">
        <f t="shared" si="6"/>
        <v>54393</v>
      </c>
      <c r="LO2" s="65">
        <f t="shared" si="6"/>
        <v>54424</v>
      </c>
      <c r="LP2" s="65">
        <f t="shared" si="6"/>
        <v>54455</v>
      </c>
      <c r="LQ2" s="65">
        <f t="shared" si="6"/>
        <v>54483</v>
      </c>
      <c r="LR2" s="65">
        <f t="shared" si="6"/>
        <v>54514</v>
      </c>
      <c r="LS2" s="65">
        <f t="shared" si="6"/>
        <v>54544</v>
      </c>
      <c r="LT2" s="65">
        <f t="shared" si="6"/>
        <v>54575</v>
      </c>
      <c r="LU2" s="65">
        <f t="shared" ref="LU2:ND2" si="7">EOMONTH(LT2,0)+1</f>
        <v>54605</v>
      </c>
      <c r="LV2" s="65">
        <f t="shared" si="7"/>
        <v>54636</v>
      </c>
      <c r="LW2" s="65">
        <f t="shared" si="7"/>
        <v>54667</v>
      </c>
      <c r="LX2" s="65">
        <f t="shared" si="7"/>
        <v>54697</v>
      </c>
      <c r="LY2" s="65">
        <f t="shared" si="7"/>
        <v>54728</v>
      </c>
      <c r="LZ2" s="65">
        <f t="shared" si="7"/>
        <v>54758</v>
      </c>
      <c r="MA2" s="65">
        <f t="shared" si="7"/>
        <v>54789</v>
      </c>
      <c r="MB2" s="65">
        <f t="shared" si="7"/>
        <v>54820</v>
      </c>
      <c r="MC2" s="65">
        <f t="shared" si="7"/>
        <v>54848</v>
      </c>
      <c r="MD2" s="65">
        <f t="shared" si="7"/>
        <v>54879</v>
      </c>
      <c r="ME2" s="65">
        <f t="shared" si="7"/>
        <v>54909</v>
      </c>
      <c r="MF2" s="65">
        <f t="shared" si="7"/>
        <v>54940</v>
      </c>
      <c r="MG2" s="65">
        <f t="shared" si="7"/>
        <v>54970</v>
      </c>
      <c r="MH2" s="65">
        <f t="shared" si="7"/>
        <v>55001</v>
      </c>
      <c r="MI2" s="65">
        <f t="shared" si="7"/>
        <v>55032</v>
      </c>
      <c r="MJ2" s="65">
        <f t="shared" si="7"/>
        <v>55062</v>
      </c>
      <c r="MK2" s="65">
        <f t="shared" si="7"/>
        <v>55093</v>
      </c>
      <c r="ML2" s="65">
        <f t="shared" si="7"/>
        <v>55123</v>
      </c>
      <c r="MM2" s="65">
        <f t="shared" si="7"/>
        <v>55154</v>
      </c>
      <c r="MN2" s="65">
        <f t="shared" si="7"/>
        <v>55185</v>
      </c>
      <c r="MO2" s="65">
        <f t="shared" si="7"/>
        <v>55213</v>
      </c>
      <c r="MP2" s="65">
        <f t="shared" si="7"/>
        <v>55244</v>
      </c>
      <c r="MQ2" s="65">
        <f t="shared" si="7"/>
        <v>55274</v>
      </c>
      <c r="MR2" s="65">
        <f t="shared" si="7"/>
        <v>55305</v>
      </c>
      <c r="MS2" s="65">
        <f t="shared" si="7"/>
        <v>55335</v>
      </c>
      <c r="MT2" s="65">
        <f t="shared" si="7"/>
        <v>55366</v>
      </c>
      <c r="MU2" s="65">
        <f t="shared" si="7"/>
        <v>55397</v>
      </c>
      <c r="MV2" s="65">
        <f t="shared" si="7"/>
        <v>55427</v>
      </c>
      <c r="MW2" s="65">
        <f t="shared" si="7"/>
        <v>55458</v>
      </c>
      <c r="MX2" s="65">
        <f t="shared" si="7"/>
        <v>55488</v>
      </c>
      <c r="MY2" s="65">
        <f t="shared" si="7"/>
        <v>55519</v>
      </c>
      <c r="MZ2" s="65">
        <f t="shared" si="7"/>
        <v>55550</v>
      </c>
      <c r="NA2" s="65">
        <f t="shared" si="7"/>
        <v>55579</v>
      </c>
      <c r="NB2" s="65">
        <f t="shared" si="7"/>
        <v>55610</v>
      </c>
      <c r="NC2" s="65">
        <f t="shared" si="7"/>
        <v>55640</v>
      </c>
      <c r="ND2" s="65">
        <f t="shared" si="7"/>
        <v>55671</v>
      </c>
    </row>
    <row r="3" spans="1:368" s="4" customFormat="1" x14ac:dyDescent="0.25">
      <c r="B3" s="4" t="s">
        <v>24</v>
      </c>
      <c r="C3" s="5"/>
      <c r="D3" s="15" t="s">
        <v>30</v>
      </c>
      <c r="G3" s="5"/>
      <c r="H3" s="4" t="s">
        <v>73</v>
      </c>
    </row>
    <row r="4" spans="1:368" s="4" customFormat="1" x14ac:dyDescent="0.25">
      <c r="C4" s="5"/>
      <c r="D4" s="15"/>
      <c r="G4" s="5"/>
      <c r="H4" s="4">
        <v>0</v>
      </c>
      <c r="I4" s="4">
        <f>H4+1</f>
        <v>1</v>
      </c>
      <c r="J4" s="4">
        <f t="shared" ref="J4:K4" si="8">I4+1</f>
        <v>2</v>
      </c>
      <c r="K4" s="4">
        <f t="shared" si="8"/>
        <v>3</v>
      </c>
      <c r="L4" s="4">
        <f t="shared" ref="L4" si="9">K4+1</f>
        <v>4</v>
      </c>
      <c r="M4" s="4">
        <f t="shared" ref="M4" si="10">L4+1</f>
        <v>5</v>
      </c>
      <c r="N4" s="4">
        <f t="shared" ref="N4" si="11">M4+1</f>
        <v>6</v>
      </c>
      <c r="O4" s="4">
        <f t="shared" ref="O4" si="12">N4+1</f>
        <v>7</v>
      </c>
      <c r="P4" s="4">
        <f t="shared" ref="P4" si="13">O4+1</f>
        <v>8</v>
      </c>
      <c r="Q4" s="4">
        <f t="shared" ref="Q4" si="14">P4+1</f>
        <v>9</v>
      </c>
      <c r="R4" s="4">
        <f t="shared" ref="R4" si="15">Q4+1</f>
        <v>10</v>
      </c>
      <c r="S4" s="4">
        <f t="shared" ref="S4" si="16">R4+1</f>
        <v>11</v>
      </c>
      <c r="T4" s="4">
        <f t="shared" ref="T4" si="17">S4+1</f>
        <v>12</v>
      </c>
      <c r="U4" s="4">
        <f t="shared" ref="U4" si="18">T4+1</f>
        <v>13</v>
      </c>
      <c r="V4" s="4">
        <f t="shared" ref="V4" si="19">U4+1</f>
        <v>14</v>
      </c>
      <c r="W4" s="4">
        <f t="shared" ref="W4" si="20">V4+1</f>
        <v>15</v>
      </c>
      <c r="X4" s="4">
        <f t="shared" ref="X4" si="21">W4+1</f>
        <v>16</v>
      </c>
      <c r="Y4" s="4">
        <f t="shared" ref="Y4" si="22">X4+1</f>
        <v>17</v>
      </c>
      <c r="Z4" s="4">
        <f t="shared" ref="Z4" si="23">Y4+1</f>
        <v>18</v>
      </c>
      <c r="AA4" s="4">
        <f t="shared" ref="AA4" si="24">Z4+1</f>
        <v>19</v>
      </c>
      <c r="AB4" s="4">
        <f t="shared" ref="AB4" si="25">AA4+1</f>
        <v>20</v>
      </c>
      <c r="AC4" s="4">
        <f t="shared" ref="AC4" si="26">AB4+1</f>
        <v>21</v>
      </c>
      <c r="AD4" s="4">
        <f t="shared" ref="AD4" si="27">AC4+1</f>
        <v>22</v>
      </c>
      <c r="AE4" s="4">
        <f t="shared" ref="AE4" si="28">AD4+1</f>
        <v>23</v>
      </c>
      <c r="AF4" s="4">
        <f t="shared" ref="AF4" si="29">AE4+1</f>
        <v>24</v>
      </c>
      <c r="AG4" s="4">
        <f t="shared" ref="AG4" si="30">AF4+1</f>
        <v>25</v>
      </c>
      <c r="AH4" s="4">
        <f t="shared" ref="AH4" si="31">AG4+1</f>
        <v>26</v>
      </c>
      <c r="AI4" s="4">
        <f t="shared" ref="AI4" si="32">AH4+1</f>
        <v>27</v>
      </c>
      <c r="AJ4" s="4">
        <f t="shared" ref="AJ4" si="33">AI4+1</f>
        <v>28</v>
      </c>
      <c r="AK4" s="4">
        <f t="shared" ref="AK4" si="34">AJ4+1</f>
        <v>29</v>
      </c>
      <c r="AL4" s="4">
        <f t="shared" ref="AL4" si="35">AK4+1</f>
        <v>30</v>
      </c>
      <c r="AM4" s="4">
        <f t="shared" ref="AM4" si="36">AL4+1</f>
        <v>31</v>
      </c>
      <c r="AN4" s="4">
        <f t="shared" ref="AN4" si="37">AM4+1</f>
        <v>32</v>
      </c>
      <c r="AO4" s="4">
        <f t="shared" ref="AO4" si="38">AN4+1</f>
        <v>33</v>
      </c>
      <c r="AP4" s="4">
        <f t="shared" ref="AP4" si="39">AO4+1</f>
        <v>34</v>
      </c>
      <c r="AQ4" s="4">
        <f t="shared" ref="AQ4" si="40">AP4+1</f>
        <v>35</v>
      </c>
      <c r="AR4" s="4">
        <f t="shared" ref="AR4" si="41">AQ4+1</f>
        <v>36</v>
      </c>
      <c r="AS4" s="4">
        <f t="shared" ref="AS4" si="42">AR4+1</f>
        <v>37</v>
      </c>
      <c r="AT4" s="4">
        <f t="shared" ref="AT4" si="43">AS4+1</f>
        <v>38</v>
      </c>
      <c r="AU4" s="4">
        <f t="shared" ref="AU4" si="44">AT4+1</f>
        <v>39</v>
      </c>
      <c r="AV4" s="4">
        <f t="shared" ref="AV4" si="45">AU4+1</f>
        <v>40</v>
      </c>
      <c r="AW4" s="4">
        <f t="shared" ref="AW4" si="46">AV4+1</f>
        <v>41</v>
      </c>
      <c r="AX4" s="4">
        <f t="shared" ref="AX4" si="47">AW4+1</f>
        <v>42</v>
      </c>
      <c r="AY4" s="4">
        <f t="shared" ref="AY4" si="48">AX4+1</f>
        <v>43</v>
      </c>
      <c r="AZ4" s="4">
        <f t="shared" ref="AZ4" si="49">AY4+1</f>
        <v>44</v>
      </c>
      <c r="BA4" s="4">
        <f t="shared" ref="BA4" si="50">AZ4+1</f>
        <v>45</v>
      </c>
      <c r="BB4" s="4">
        <f t="shared" ref="BB4" si="51">BA4+1</f>
        <v>46</v>
      </c>
      <c r="BC4" s="4">
        <f t="shared" ref="BC4" si="52">BB4+1</f>
        <v>47</v>
      </c>
      <c r="BD4" s="4">
        <f t="shared" ref="BD4" si="53">BC4+1</f>
        <v>48</v>
      </c>
      <c r="BE4" s="4">
        <f t="shared" ref="BE4" si="54">BD4+1</f>
        <v>49</v>
      </c>
      <c r="BF4" s="4">
        <f t="shared" ref="BF4" si="55">BE4+1</f>
        <v>50</v>
      </c>
      <c r="BG4" s="4">
        <f t="shared" ref="BG4" si="56">BF4+1</f>
        <v>51</v>
      </c>
      <c r="BH4" s="4">
        <f t="shared" ref="BH4" si="57">BG4+1</f>
        <v>52</v>
      </c>
      <c r="BI4" s="4">
        <f t="shared" ref="BI4" si="58">BH4+1</f>
        <v>53</v>
      </c>
      <c r="BJ4" s="4">
        <f t="shared" ref="BJ4" si="59">BI4+1</f>
        <v>54</v>
      </c>
      <c r="BK4" s="4">
        <f t="shared" ref="BK4" si="60">BJ4+1</f>
        <v>55</v>
      </c>
      <c r="BL4" s="4">
        <f t="shared" ref="BL4" si="61">BK4+1</f>
        <v>56</v>
      </c>
      <c r="BM4" s="4">
        <f t="shared" ref="BM4" si="62">BL4+1</f>
        <v>57</v>
      </c>
      <c r="BN4" s="4">
        <f t="shared" ref="BN4" si="63">BM4+1</f>
        <v>58</v>
      </c>
      <c r="BO4" s="4">
        <f t="shared" ref="BO4" si="64">BN4+1</f>
        <v>59</v>
      </c>
      <c r="BP4" s="4">
        <f t="shared" ref="BP4" si="65">BO4+1</f>
        <v>60</v>
      </c>
      <c r="BQ4" s="4">
        <f t="shared" ref="BQ4" si="66">BP4+1</f>
        <v>61</v>
      </c>
      <c r="BR4" s="4">
        <f t="shared" ref="BR4" si="67">BQ4+1</f>
        <v>62</v>
      </c>
      <c r="BS4" s="4">
        <f t="shared" ref="BS4" si="68">BR4+1</f>
        <v>63</v>
      </c>
      <c r="BT4" s="4">
        <f t="shared" ref="BT4" si="69">BS4+1</f>
        <v>64</v>
      </c>
      <c r="BU4" s="4">
        <f t="shared" ref="BU4" si="70">BT4+1</f>
        <v>65</v>
      </c>
      <c r="BV4" s="4">
        <f t="shared" ref="BV4" si="71">BU4+1</f>
        <v>66</v>
      </c>
      <c r="BW4" s="4">
        <f t="shared" ref="BW4" si="72">BV4+1</f>
        <v>67</v>
      </c>
      <c r="BX4" s="4">
        <f t="shared" ref="BX4" si="73">BW4+1</f>
        <v>68</v>
      </c>
      <c r="BY4" s="4">
        <f t="shared" ref="BY4" si="74">BX4+1</f>
        <v>69</v>
      </c>
      <c r="BZ4" s="4">
        <f t="shared" ref="BZ4" si="75">BY4+1</f>
        <v>70</v>
      </c>
      <c r="CA4" s="4">
        <f t="shared" ref="CA4" si="76">BZ4+1</f>
        <v>71</v>
      </c>
      <c r="CB4" s="4">
        <f t="shared" ref="CB4" si="77">CA4+1</f>
        <v>72</v>
      </c>
      <c r="CC4" s="4">
        <f t="shared" ref="CC4" si="78">CB4+1</f>
        <v>73</v>
      </c>
      <c r="CD4" s="4">
        <f t="shared" ref="CD4" si="79">CC4+1</f>
        <v>74</v>
      </c>
      <c r="CE4" s="4">
        <f t="shared" ref="CE4" si="80">CD4+1</f>
        <v>75</v>
      </c>
      <c r="CF4" s="4">
        <f t="shared" ref="CF4" si="81">CE4+1</f>
        <v>76</v>
      </c>
      <c r="CG4" s="4">
        <f t="shared" ref="CG4" si="82">CF4+1</f>
        <v>77</v>
      </c>
      <c r="CH4" s="4">
        <f t="shared" ref="CH4" si="83">CG4+1</f>
        <v>78</v>
      </c>
      <c r="CI4" s="4">
        <f t="shared" ref="CI4" si="84">CH4+1</f>
        <v>79</v>
      </c>
      <c r="CJ4" s="4">
        <f t="shared" ref="CJ4" si="85">CI4+1</f>
        <v>80</v>
      </c>
      <c r="CK4" s="4">
        <f t="shared" ref="CK4" si="86">CJ4+1</f>
        <v>81</v>
      </c>
      <c r="CL4" s="4">
        <f t="shared" ref="CL4" si="87">CK4+1</f>
        <v>82</v>
      </c>
      <c r="CM4" s="4">
        <f t="shared" ref="CM4" si="88">CL4+1</f>
        <v>83</v>
      </c>
      <c r="CN4" s="4">
        <f t="shared" ref="CN4" si="89">CM4+1</f>
        <v>84</v>
      </c>
      <c r="CO4" s="4">
        <f t="shared" ref="CO4" si="90">CN4+1</f>
        <v>85</v>
      </c>
      <c r="CP4" s="4">
        <f t="shared" ref="CP4" si="91">CO4+1</f>
        <v>86</v>
      </c>
      <c r="CQ4" s="4">
        <f t="shared" ref="CQ4" si="92">CP4+1</f>
        <v>87</v>
      </c>
      <c r="CR4" s="4">
        <f t="shared" ref="CR4" si="93">CQ4+1</f>
        <v>88</v>
      </c>
      <c r="CS4" s="4">
        <f t="shared" ref="CS4" si="94">CR4+1</f>
        <v>89</v>
      </c>
      <c r="CT4" s="4">
        <f t="shared" ref="CT4" si="95">CS4+1</f>
        <v>90</v>
      </c>
      <c r="CU4" s="4">
        <f t="shared" ref="CU4" si="96">CT4+1</f>
        <v>91</v>
      </c>
      <c r="CV4" s="4">
        <f t="shared" ref="CV4" si="97">CU4+1</f>
        <v>92</v>
      </c>
      <c r="CW4" s="4">
        <f t="shared" ref="CW4" si="98">CV4+1</f>
        <v>93</v>
      </c>
      <c r="CX4" s="4">
        <f t="shared" ref="CX4" si="99">CW4+1</f>
        <v>94</v>
      </c>
      <c r="CY4" s="4">
        <f t="shared" ref="CY4" si="100">CX4+1</f>
        <v>95</v>
      </c>
      <c r="CZ4" s="4">
        <f t="shared" ref="CZ4" si="101">CY4+1</f>
        <v>96</v>
      </c>
      <c r="DA4" s="4">
        <f t="shared" ref="DA4" si="102">CZ4+1</f>
        <v>97</v>
      </c>
      <c r="DB4" s="4">
        <f t="shared" ref="DB4" si="103">DA4+1</f>
        <v>98</v>
      </c>
      <c r="DC4" s="4">
        <f t="shared" ref="DC4" si="104">DB4+1</f>
        <v>99</v>
      </c>
      <c r="DD4" s="4">
        <f t="shared" ref="DD4" si="105">DC4+1</f>
        <v>100</v>
      </c>
      <c r="DE4" s="4">
        <f t="shared" ref="DE4" si="106">DD4+1</f>
        <v>101</v>
      </c>
      <c r="DF4" s="4">
        <f t="shared" ref="DF4" si="107">DE4+1</f>
        <v>102</v>
      </c>
      <c r="DG4" s="4">
        <f t="shared" ref="DG4" si="108">DF4+1</f>
        <v>103</v>
      </c>
      <c r="DH4" s="4">
        <f t="shared" ref="DH4" si="109">DG4+1</f>
        <v>104</v>
      </c>
      <c r="DI4" s="4">
        <f t="shared" ref="DI4" si="110">DH4+1</f>
        <v>105</v>
      </c>
      <c r="DJ4" s="4">
        <f t="shared" ref="DJ4" si="111">DI4+1</f>
        <v>106</v>
      </c>
      <c r="DK4" s="4">
        <f t="shared" ref="DK4" si="112">DJ4+1</f>
        <v>107</v>
      </c>
      <c r="DL4" s="4">
        <f t="shared" ref="DL4" si="113">DK4+1</f>
        <v>108</v>
      </c>
      <c r="DM4" s="4">
        <f t="shared" ref="DM4" si="114">DL4+1</f>
        <v>109</v>
      </c>
      <c r="DN4" s="4">
        <f t="shared" ref="DN4" si="115">DM4+1</f>
        <v>110</v>
      </c>
      <c r="DO4" s="4">
        <f t="shared" ref="DO4" si="116">DN4+1</f>
        <v>111</v>
      </c>
      <c r="DP4" s="4">
        <f t="shared" ref="DP4" si="117">DO4+1</f>
        <v>112</v>
      </c>
      <c r="DQ4" s="4">
        <f t="shared" ref="DQ4" si="118">DP4+1</f>
        <v>113</v>
      </c>
      <c r="DR4" s="4">
        <f t="shared" ref="DR4" si="119">DQ4+1</f>
        <v>114</v>
      </c>
      <c r="DS4" s="4">
        <f t="shared" ref="DS4" si="120">DR4+1</f>
        <v>115</v>
      </c>
      <c r="DT4" s="4">
        <f t="shared" ref="DT4" si="121">DS4+1</f>
        <v>116</v>
      </c>
      <c r="DU4" s="4">
        <f t="shared" ref="DU4" si="122">DT4+1</f>
        <v>117</v>
      </c>
      <c r="DV4" s="4">
        <f t="shared" ref="DV4" si="123">DU4+1</f>
        <v>118</v>
      </c>
      <c r="DW4" s="4">
        <f t="shared" ref="DW4" si="124">DV4+1</f>
        <v>119</v>
      </c>
      <c r="DX4" s="4">
        <f t="shared" ref="DX4" si="125">DW4+1</f>
        <v>120</v>
      </c>
      <c r="DY4" s="4">
        <f t="shared" ref="DY4" si="126">DX4+1</f>
        <v>121</v>
      </c>
      <c r="DZ4" s="4">
        <f t="shared" ref="DZ4" si="127">DY4+1</f>
        <v>122</v>
      </c>
      <c r="EA4" s="4">
        <f t="shared" ref="EA4" si="128">DZ4+1</f>
        <v>123</v>
      </c>
      <c r="EB4" s="4">
        <f t="shared" ref="EB4" si="129">EA4+1</f>
        <v>124</v>
      </c>
      <c r="EC4" s="4">
        <f t="shared" ref="EC4" si="130">EB4+1</f>
        <v>125</v>
      </c>
      <c r="ED4" s="4">
        <f t="shared" ref="ED4" si="131">EC4+1</f>
        <v>126</v>
      </c>
      <c r="EE4" s="4">
        <f t="shared" ref="EE4" si="132">ED4+1</f>
        <v>127</v>
      </c>
      <c r="EF4" s="4">
        <f t="shared" ref="EF4" si="133">EE4+1</f>
        <v>128</v>
      </c>
      <c r="EG4" s="4">
        <f t="shared" ref="EG4" si="134">EF4+1</f>
        <v>129</v>
      </c>
      <c r="EH4" s="4">
        <f t="shared" ref="EH4" si="135">EG4+1</f>
        <v>130</v>
      </c>
      <c r="EI4" s="4">
        <f t="shared" ref="EI4" si="136">EH4+1</f>
        <v>131</v>
      </c>
      <c r="EJ4" s="4">
        <f t="shared" ref="EJ4" si="137">EI4+1</f>
        <v>132</v>
      </c>
      <c r="EK4" s="4">
        <f t="shared" ref="EK4" si="138">EJ4+1</f>
        <v>133</v>
      </c>
      <c r="EL4" s="4">
        <f t="shared" ref="EL4" si="139">EK4+1</f>
        <v>134</v>
      </c>
      <c r="EM4" s="4">
        <f t="shared" ref="EM4" si="140">EL4+1</f>
        <v>135</v>
      </c>
      <c r="EN4" s="4">
        <f t="shared" ref="EN4" si="141">EM4+1</f>
        <v>136</v>
      </c>
      <c r="EO4" s="4">
        <f t="shared" ref="EO4" si="142">EN4+1</f>
        <v>137</v>
      </c>
      <c r="EP4" s="4">
        <f t="shared" ref="EP4" si="143">EO4+1</f>
        <v>138</v>
      </c>
      <c r="EQ4" s="4">
        <f t="shared" ref="EQ4" si="144">EP4+1</f>
        <v>139</v>
      </c>
      <c r="ER4" s="4">
        <f t="shared" ref="ER4" si="145">EQ4+1</f>
        <v>140</v>
      </c>
      <c r="ES4" s="4">
        <f t="shared" ref="ES4" si="146">ER4+1</f>
        <v>141</v>
      </c>
      <c r="ET4" s="4">
        <f t="shared" ref="ET4" si="147">ES4+1</f>
        <v>142</v>
      </c>
      <c r="EU4" s="4">
        <f t="shared" ref="EU4" si="148">ET4+1</f>
        <v>143</v>
      </c>
      <c r="EV4" s="4">
        <f t="shared" ref="EV4" si="149">EU4+1</f>
        <v>144</v>
      </c>
      <c r="EW4" s="4">
        <f t="shared" ref="EW4" si="150">EV4+1</f>
        <v>145</v>
      </c>
      <c r="EX4" s="4">
        <f t="shared" ref="EX4" si="151">EW4+1</f>
        <v>146</v>
      </c>
      <c r="EY4" s="4">
        <f t="shared" ref="EY4" si="152">EX4+1</f>
        <v>147</v>
      </c>
      <c r="EZ4" s="4">
        <f t="shared" ref="EZ4" si="153">EY4+1</f>
        <v>148</v>
      </c>
      <c r="FA4" s="4">
        <f t="shared" ref="FA4" si="154">EZ4+1</f>
        <v>149</v>
      </c>
      <c r="FB4" s="4">
        <f t="shared" ref="FB4" si="155">FA4+1</f>
        <v>150</v>
      </c>
      <c r="FC4" s="4">
        <f t="shared" ref="FC4" si="156">FB4+1</f>
        <v>151</v>
      </c>
      <c r="FD4" s="4">
        <f t="shared" ref="FD4" si="157">FC4+1</f>
        <v>152</v>
      </c>
      <c r="FE4" s="4">
        <f t="shared" ref="FE4" si="158">FD4+1</f>
        <v>153</v>
      </c>
      <c r="FF4" s="4">
        <f t="shared" ref="FF4" si="159">FE4+1</f>
        <v>154</v>
      </c>
      <c r="FG4" s="4">
        <f t="shared" ref="FG4" si="160">FF4+1</f>
        <v>155</v>
      </c>
      <c r="FH4" s="4">
        <f t="shared" ref="FH4" si="161">FG4+1</f>
        <v>156</v>
      </c>
      <c r="FI4" s="4">
        <f t="shared" ref="FI4" si="162">FH4+1</f>
        <v>157</v>
      </c>
      <c r="FJ4" s="4">
        <f t="shared" ref="FJ4" si="163">FI4+1</f>
        <v>158</v>
      </c>
      <c r="FK4" s="4">
        <f t="shared" ref="FK4" si="164">FJ4+1</f>
        <v>159</v>
      </c>
      <c r="FL4" s="4">
        <f t="shared" ref="FL4" si="165">FK4+1</f>
        <v>160</v>
      </c>
      <c r="FM4" s="4">
        <f t="shared" ref="FM4" si="166">FL4+1</f>
        <v>161</v>
      </c>
      <c r="FN4" s="4">
        <f t="shared" ref="FN4" si="167">FM4+1</f>
        <v>162</v>
      </c>
      <c r="FO4" s="4">
        <f t="shared" ref="FO4" si="168">FN4+1</f>
        <v>163</v>
      </c>
      <c r="FP4" s="4">
        <f t="shared" ref="FP4" si="169">FO4+1</f>
        <v>164</v>
      </c>
      <c r="FQ4" s="4">
        <f t="shared" ref="FQ4" si="170">FP4+1</f>
        <v>165</v>
      </c>
      <c r="FR4" s="4">
        <f t="shared" ref="FR4" si="171">FQ4+1</f>
        <v>166</v>
      </c>
      <c r="FS4" s="4">
        <f t="shared" ref="FS4" si="172">FR4+1</f>
        <v>167</v>
      </c>
      <c r="FT4" s="4">
        <f t="shared" ref="FT4" si="173">FS4+1</f>
        <v>168</v>
      </c>
      <c r="FU4" s="4">
        <f t="shared" ref="FU4" si="174">FT4+1</f>
        <v>169</v>
      </c>
      <c r="FV4" s="4">
        <f t="shared" ref="FV4" si="175">FU4+1</f>
        <v>170</v>
      </c>
      <c r="FW4" s="4">
        <f t="shared" ref="FW4" si="176">FV4+1</f>
        <v>171</v>
      </c>
      <c r="FX4" s="4">
        <f t="shared" ref="FX4" si="177">FW4+1</f>
        <v>172</v>
      </c>
      <c r="FY4" s="4">
        <f t="shared" ref="FY4" si="178">FX4+1</f>
        <v>173</v>
      </c>
      <c r="FZ4" s="4">
        <f t="shared" ref="FZ4" si="179">FY4+1</f>
        <v>174</v>
      </c>
      <c r="GA4" s="4">
        <f t="shared" ref="GA4" si="180">FZ4+1</f>
        <v>175</v>
      </c>
      <c r="GB4" s="4">
        <f t="shared" ref="GB4" si="181">GA4+1</f>
        <v>176</v>
      </c>
      <c r="GC4" s="4">
        <f t="shared" ref="GC4" si="182">GB4+1</f>
        <v>177</v>
      </c>
      <c r="GD4" s="4">
        <f t="shared" ref="GD4" si="183">GC4+1</f>
        <v>178</v>
      </c>
      <c r="GE4" s="4">
        <f t="shared" ref="GE4" si="184">GD4+1</f>
        <v>179</v>
      </c>
      <c r="GF4" s="4">
        <f t="shared" ref="GF4" si="185">GE4+1</f>
        <v>180</v>
      </c>
      <c r="GG4" s="4">
        <f t="shared" ref="GG4" si="186">GF4+1</f>
        <v>181</v>
      </c>
      <c r="GH4" s="4">
        <f t="shared" ref="GH4" si="187">GG4+1</f>
        <v>182</v>
      </c>
      <c r="GI4" s="4">
        <f t="shared" ref="GI4" si="188">GH4+1</f>
        <v>183</v>
      </c>
      <c r="GJ4" s="4">
        <f t="shared" ref="GJ4" si="189">GI4+1</f>
        <v>184</v>
      </c>
      <c r="GK4" s="4">
        <f t="shared" ref="GK4" si="190">GJ4+1</f>
        <v>185</v>
      </c>
      <c r="GL4" s="4">
        <f t="shared" ref="GL4" si="191">GK4+1</f>
        <v>186</v>
      </c>
      <c r="GM4" s="4">
        <f t="shared" ref="GM4" si="192">GL4+1</f>
        <v>187</v>
      </c>
      <c r="GN4" s="4">
        <f t="shared" ref="GN4" si="193">GM4+1</f>
        <v>188</v>
      </c>
      <c r="GO4" s="4">
        <f t="shared" ref="GO4" si="194">GN4+1</f>
        <v>189</v>
      </c>
      <c r="GP4" s="4">
        <f t="shared" ref="GP4" si="195">GO4+1</f>
        <v>190</v>
      </c>
      <c r="GQ4" s="4">
        <f t="shared" ref="GQ4" si="196">GP4+1</f>
        <v>191</v>
      </c>
      <c r="GR4" s="4">
        <f t="shared" ref="GR4" si="197">GQ4+1</f>
        <v>192</v>
      </c>
      <c r="GS4" s="4">
        <f t="shared" ref="GS4" si="198">GR4+1</f>
        <v>193</v>
      </c>
      <c r="GT4" s="4">
        <f t="shared" ref="GT4" si="199">GS4+1</f>
        <v>194</v>
      </c>
      <c r="GU4" s="4">
        <f t="shared" ref="GU4" si="200">GT4+1</f>
        <v>195</v>
      </c>
      <c r="GV4" s="4">
        <f t="shared" ref="GV4" si="201">GU4+1</f>
        <v>196</v>
      </c>
      <c r="GW4" s="4">
        <f t="shared" ref="GW4" si="202">GV4+1</f>
        <v>197</v>
      </c>
      <c r="GX4" s="4">
        <f t="shared" ref="GX4" si="203">GW4+1</f>
        <v>198</v>
      </c>
      <c r="GY4" s="4">
        <f t="shared" ref="GY4" si="204">GX4+1</f>
        <v>199</v>
      </c>
      <c r="GZ4" s="4">
        <f t="shared" ref="GZ4" si="205">GY4+1</f>
        <v>200</v>
      </c>
      <c r="HA4" s="4">
        <f t="shared" ref="HA4" si="206">GZ4+1</f>
        <v>201</v>
      </c>
      <c r="HB4" s="4">
        <f t="shared" ref="HB4" si="207">HA4+1</f>
        <v>202</v>
      </c>
      <c r="HC4" s="4">
        <f t="shared" ref="HC4" si="208">HB4+1</f>
        <v>203</v>
      </c>
      <c r="HD4" s="4">
        <f t="shared" ref="HD4" si="209">HC4+1</f>
        <v>204</v>
      </c>
      <c r="HE4" s="4">
        <f t="shared" ref="HE4" si="210">HD4+1</f>
        <v>205</v>
      </c>
      <c r="HF4" s="4">
        <f t="shared" ref="HF4" si="211">HE4+1</f>
        <v>206</v>
      </c>
      <c r="HG4" s="4">
        <f t="shared" ref="HG4" si="212">HF4+1</f>
        <v>207</v>
      </c>
      <c r="HH4" s="4">
        <f t="shared" ref="HH4" si="213">HG4+1</f>
        <v>208</v>
      </c>
      <c r="HI4" s="4">
        <f t="shared" ref="HI4" si="214">HH4+1</f>
        <v>209</v>
      </c>
      <c r="HJ4" s="4">
        <f t="shared" ref="HJ4" si="215">HI4+1</f>
        <v>210</v>
      </c>
      <c r="HK4" s="4">
        <f t="shared" ref="HK4" si="216">HJ4+1</f>
        <v>211</v>
      </c>
      <c r="HL4" s="4">
        <f t="shared" ref="HL4" si="217">HK4+1</f>
        <v>212</v>
      </c>
      <c r="HM4" s="4">
        <f t="shared" ref="HM4" si="218">HL4+1</f>
        <v>213</v>
      </c>
      <c r="HN4" s="4">
        <f t="shared" ref="HN4" si="219">HM4+1</f>
        <v>214</v>
      </c>
      <c r="HO4" s="4">
        <f t="shared" ref="HO4" si="220">HN4+1</f>
        <v>215</v>
      </c>
      <c r="HP4" s="4">
        <f t="shared" ref="HP4" si="221">HO4+1</f>
        <v>216</v>
      </c>
      <c r="HQ4" s="4">
        <f t="shared" ref="HQ4" si="222">HP4+1</f>
        <v>217</v>
      </c>
      <c r="HR4" s="4">
        <f t="shared" ref="HR4" si="223">HQ4+1</f>
        <v>218</v>
      </c>
      <c r="HS4" s="4">
        <f t="shared" ref="HS4" si="224">HR4+1</f>
        <v>219</v>
      </c>
      <c r="HT4" s="4">
        <f t="shared" ref="HT4" si="225">HS4+1</f>
        <v>220</v>
      </c>
      <c r="HU4" s="4">
        <f t="shared" ref="HU4" si="226">HT4+1</f>
        <v>221</v>
      </c>
      <c r="HV4" s="4">
        <f t="shared" ref="HV4" si="227">HU4+1</f>
        <v>222</v>
      </c>
      <c r="HW4" s="4">
        <f t="shared" ref="HW4" si="228">HV4+1</f>
        <v>223</v>
      </c>
      <c r="HX4" s="4">
        <f t="shared" ref="HX4" si="229">HW4+1</f>
        <v>224</v>
      </c>
      <c r="HY4" s="4">
        <f t="shared" ref="HY4" si="230">HX4+1</f>
        <v>225</v>
      </c>
      <c r="HZ4" s="4">
        <f t="shared" ref="HZ4" si="231">HY4+1</f>
        <v>226</v>
      </c>
      <c r="IA4" s="4">
        <f t="shared" ref="IA4" si="232">HZ4+1</f>
        <v>227</v>
      </c>
      <c r="IB4" s="4">
        <f t="shared" ref="IB4" si="233">IA4+1</f>
        <v>228</v>
      </c>
      <c r="IC4" s="4">
        <f t="shared" ref="IC4" si="234">IB4+1</f>
        <v>229</v>
      </c>
      <c r="ID4" s="4">
        <f t="shared" ref="ID4" si="235">IC4+1</f>
        <v>230</v>
      </c>
      <c r="IE4" s="4">
        <f t="shared" ref="IE4" si="236">ID4+1</f>
        <v>231</v>
      </c>
      <c r="IF4" s="4">
        <f t="shared" ref="IF4" si="237">IE4+1</f>
        <v>232</v>
      </c>
      <c r="IG4" s="4">
        <f t="shared" ref="IG4" si="238">IF4+1</f>
        <v>233</v>
      </c>
      <c r="IH4" s="4">
        <f t="shared" ref="IH4" si="239">IG4+1</f>
        <v>234</v>
      </c>
      <c r="II4" s="4">
        <f t="shared" ref="II4" si="240">IH4+1</f>
        <v>235</v>
      </c>
      <c r="IJ4" s="4">
        <f t="shared" ref="IJ4" si="241">II4+1</f>
        <v>236</v>
      </c>
      <c r="IK4" s="4">
        <f t="shared" ref="IK4" si="242">IJ4+1</f>
        <v>237</v>
      </c>
      <c r="IL4" s="4">
        <f t="shared" ref="IL4" si="243">IK4+1</f>
        <v>238</v>
      </c>
      <c r="IM4" s="4">
        <f t="shared" ref="IM4" si="244">IL4+1</f>
        <v>239</v>
      </c>
      <c r="IN4" s="4">
        <f t="shared" ref="IN4" si="245">IM4+1</f>
        <v>240</v>
      </c>
      <c r="IO4" s="4">
        <f t="shared" ref="IO4" si="246">IN4+1</f>
        <v>241</v>
      </c>
      <c r="IP4" s="4">
        <f t="shared" ref="IP4" si="247">IO4+1</f>
        <v>242</v>
      </c>
      <c r="IQ4" s="4">
        <f t="shared" ref="IQ4" si="248">IP4+1</f>
        <v>243</v>
      </c>
      <c r="IR4" s="4">
        <f t="shared" ref="IR4" si="249">IQ4+1</f>
        <v>244</v>
      </c>
      <c r="IS4" s="4">
        <f t="shared" ref="IS4" si="250">IR4+1</f>
        <v>245</v>
      </c>
      <c r="IT4" s="4">
        <f t="shared" ref="IT4" si="251">IS4+1</f>
        <v>246</v>
      </c>
      <c r="IU4" s="4">
        <f t="shared" ref="IU4" si="252">IT4+1</f>
        <v>247</v>
      </c>
      <c r="IV4" s="4">
        <f t="shared" ref="IV4" si="253">IU4+1</f>
        <v>248</v>
      </c>
      <c r="IW4" s="4">
        <f t="shared" ref="IW4" si="254">IV4+1</f>
        <v>249</v>
      </c>
      <c r="IX4" s="4">
        <f t="shared" ref="IX4" si="255">IW4+1</f>
        <v>250</v>
      </c>
      <c r="IY4" s="4">
        <f t="shared" ref="IY4" si="256">IX4+1</f>
        <v>251</v>
      </c>
      <c r="IZ4" s="4">
        <f t="shared" ref="IZ4" si="257">IY4+1</f>
        <v>252</v>
      </c>
      <c r="JA4" s="4">
        <f t="shared" ref="JA4" si="258">IZ4+1</f>
        <v>253</v>
      </c>
      <c r="JB4" s="4">
        <f t="shared" ref="JB4" si="259">JA4+1</f>
        <v>254</v>
      </c>
      <c r="JC4" s="4">
        <f t="shared" ref="JC4" si="260">JB4+1</f>
        <v>255</v>
      </c>
      <c r="JD4" s="4">
        <f t="shared" ref="JD4" si="261">JC4+1</f>
        <v>256</v>
      </c>
      <c r="JE4" s="4">
        <f t="shared" ref="JE4" si="262">JD4+1</f>
        <v>257</v>
      </c>
      <c r="JF4" s="4">
        <f t="shared" ref="JF4" si="263">JE4+1</f>
        <v>258</v>
      </c>
      <c r="JG4" s="4">
        <f t="shared" ref="JG4" si="264">JF4+1</f>
        <v>259</v>
      </c>
      <c r="JH4" s="4">
        <f t="shared" ref="JH4" si="265">JG4+1</f>
        <v>260</v>
      </c>
      <c r="JI4" s="4">
        <f t="shared" ref="JI4" si="266">JH4+1</f>
        <v>261</v>
      </c>
      <c r="JJ4" s="4">
        <f t="shared" ref="JJ4" si="267">JI4+1</f>
        <v>262</v>
      </c>
      <c r="JK4" s="4">
        <f t="shared" ref="JK4" si="268">JJ4+1</f>
        <v>263</v>
      </c>
      <c r="JL4" s="4">
        <f t="shared" ref="JL4" si="269">JK4+1</f>
        <v>264</v>
      </c>
      <c r="JM4" s="4">
        <f t="shared" ref="JM4" si="270">JL4+1</f>
        <v>265</v>
      </c>
      <c r="JN4" s="4">
        <f t="shared" ref="JN4" si="271">JM4+1</f>
        <v>266</v>
      </c>
      <c r="JO4" s="4">
        <f t="shared" ref="JO4" si="272">JN4+1</f>
        <v>267</v>
      </c>
      <c r="JP4" s="4">
        <f t="shared" ref="JP4" si="273">JO4+1</f>
        <v>268</v>
      </c>
      <c r="JQ4" s="4">
        <f t="shared" ref="JQ4" si="274">JP4+1</f>
        <v>269</v>
      </c>
      <c r="JR4" s="4">
        <f t="shared" ref="JR4" si="275">JQ4+1</f>
        <v>270</v>
      </c>
      <c r="JS4" s="4">
        <f t="shared" ref="JS4" si="276">JR4+1</f>
        <v>271</v>
      </c>
      <c r="JT4" s="4">
        <f t="shared" ref="JT4" si="277">JS4+1</f>
        <v>272</v>
      </c>
      <c r="JU4" s="4">
        <f t="shared" ref="JU4" si="278">JT4+1</f>
        <v>273</v>
      </c>
      <c r="JV4" s="4">
        <f t="shared" ref="JV4" si="279">JU4+1</f>
        <v>274</v>
      </c>
      <c r="JW4" s="4">
        <f t="shared" ref="JW4" si="280">JV4+1</f>
        <v>275</v>
      </c>
      <c r="JX4" s="4">
        <f t="shared" ref="JX4" si="281">JW4+1</f>
        <v>276</v>
      </c>
      <c r="JY4" s="4">
        <f t="shared" ref="JY4" si="282">JX4+1</f>
        <v>277</v>
      </c>
      <c r="JZ4" s="4">
        <f t="shared" ref="JZ4" si="283">JY4+1</f>
        <v>278</v>
      </c>
      <c r="KA4" s="4">
        <f t="shared" ref="KA4" si="284">JZ4+1</f>
        <v>279</v>
      </c>
      <c r="KB4" s="4">
        <f t="shared" ref="KB4" si="285">KA4+1</f>
        <v>280</v>
      </c>
      <c r="KC4" s="4">
        <f t="shared" ref="KC4" si="286">KB4+1</f>
        <v>281</v>
      </c>
      <c r="KD4" s="4">
        <f t="shared" ref="KD4" si="287">KC4+1</f>
        <v>282</v>
      </c>
      <c r="KE4" s="4">
        <f t="shared" ref="KE4" si="288">KD4+1</f>
        <v>283</v>
      </c>
      <c r="KF4" s="4">
        <f t="shared" ref="KF4" si="289">KE4+1</f>
        <v>284</v>
      </c>
      <c r="KG4" s="4">
        <f t="shared" ref="KG4" si="290">KF4+1</f>
        <v>285</v>
      </c>
      <c r="KH4" s="4">
        <f t="shared" ref="KH4" si="291">KG4+1</f>
        <v>286</v>
      </c>
      <c r="KI4" s="4">
        <f t="shared" ref="KI4" si="292">KH4+1</f>
        <v>287</v>
      </c>
      <c r="KJ4" s="4">
        <f t="shared" ref="KJ4" si="293">KI4+1</f>
        <v>288</v>
      </c>
      <c r="KK4" s="4">
        <f t="shared" ref="KK4" si="294">KJ4+1</f>
        <v>289</v>
      </c>
      <c r="KL4" s="4">
        <f t="shared" ref="KL4" si="295">KK4+1</f>
        <v>290</v>
      </c>
      <c r="KM4" s="4">
        <f t="shared" ref="KM4" si="296">KL4+1</f>
        <v>291</v>
      </c>
      <c r="KN4" s="4">
        <f t="shared" ref="KN4" si="297">KM4+1</f>
        <v>292</v>
      </c>
      <c r="KO4" s="4">
        <f t="shared" ref="KO4" si="298">KN4+1</f>
        <v>293</v>
      </c>
      <c r="KP4" s="4">
        <f t="shared" ref="KP4" si="299">KO4+1</f>
        <v>294</v>
      </c>
      <c r="KQ4" s="4">
        <f t="shared" ref="KQ4" si="300">KP4+1</f>
        <v>295</v>
      </c>
      <c r="KR4" s="4">
        <f t="shared" ref="KR4" si="301">KQ4+1</f>
        <v>296</v>
      </c>
      <c r="KS4" s="4">
        <f t="shared" ref="KS4" si="302">KR4+1</f>
        <v>297</v>
      </c>
      <c r="KT4" s="4">
        <f t="shared" ref="KT4" si="303">KS4+1</f>
        <v>298</v>
      </c>
      <c r="KU4" s="4">
        <f t="shared" ref="KU4" si="304">KT4+1</f>
        <v>299</v>
      </c>
      <c r="KV4" s="4">
        <f t="shared" ref="KV4" si="305">KU4+1</f>
        <v>300</v>
      </c>
      <c r="KW4" s="4">
        <f t="shared" ref="KW4" si="306">KV4+1</f>
        <v>301</v>
      </c>
      <c r="KX4" s="4">
        <f t="shared" ref="KX4" si="307">KW4+1</f>
        <v>302</v>
      </c>
      <c r="KY4" s="4">
        <f t="shared" ref="KY4" si="308">KX4+1</f>
        <v>303</v>
      </c>
      <c r="KZ4" s="4">
        <f t="shared" ref="KZ4" si="309">KY4+1</f>
        <v>304</v>
      </c>
      <c r="LA4" s="4">
        <f t="shared" ref="LA4" si="310">KZ4+1</f>
        <v>305</v>
      </c>
      <c r="LB4" s="4">
        <f t="shared" ref="LB4" si="311">LA4+1</f>
        <v>306</v>
      </c>
      <c r="LC4" s="4">
        <f t="shared" ref="LC4" si="312">LB4+1</f>
        <v>307</v>
      </c>
      <c r="LD4" s="4">
        <f t="shared" ref="LD4" si="313">LC4+1</f>
        <v>308</v>
      </c>
      <c r="LE4" s="4">
        <f t="shared" ref="LE4" si="314">LD4+1</f>
        <v>309</v>
      </c>
      <c r="LF4" s="4">
        <f t="shared" ref="LF4" si="315">LE4+1</f>
        <v>310</v>
      </c>
      <c r="LG4" s="4">
        <f t="shared" ref="LG4" si="316">LF4+1</f>
        <v>311</v>
      </c>
      <c r="LH4" s="4">
        <f t="shared" ref="LH4" si="317">LG4+1</f>
        <v>312</v>
      </c>
      <c r="LI4" s="4">
        <f t="shared" ref="LI4" si="318">LH4+1</f>
        <v>313</v>
      </c>
      <c r="LJ4" s="4">
        <f t="shared" ref="LJ4" si="319">LI4+1</f>
        <v>314</v>
      </c>
      <c r="LK4" s="4">
        <f t="shared" ref="LK4" si="320">LJ4+1</f>
        <v>315</v>
      </c>
      <c r="LL4" s="4">
        <f t="shared" ref="LL4" si="321">LK4+1</f>
        <v>316</v>
      </c>
      <c r="LM4" s="4">
        <f t="shared" ref="LM4" si="322">LL4+1</f>
        <v>317</v>
      </c>
      <c r="LN4" s="4">
        <f t="shared" ref="LN4" si="323">LM4+1</f>
        <v>318</v>
      </c>
      <c r="LO4" s="4">
        <f t="shared" ref="LO4" si="324">LN4+1</f>
        <v>319</v>
      </c>
      <c r="LP4" s="4">
        <f t="shared" ref="LP4" si="325">LO4+1</f>
        <v>320</v>
      </c>
      <c r="LQ4" s="4">
        <f t="shared" ref="LQ4" si="326">LP4+1</f>
        <v>321</v>
      </c>
      <c r="LR4" s="4">
        <f t="shared" ref="LR4" si="327">LQ4+1</f>
        <v>322</v>
      </c>
      <c r="LS4" s="4">
        <f t="shared" ref="LS4" si="328">LR4+1</f>
        <v>323</v>
      </c>
      <c r="LT4" s="4">
        <f t="shared" ref="LT4" si="329">LS4+1</f>
        <v>324</v>
      </c>
      <c r="LU4" s="4">
        <f t="shared" ref="LU4" si="330">LT4+1</f>
        <v>325</v>
      </c>
      <c r="LV4" s="4">
        <f t="shared" ref="LV4" si="331">LU4+1</f>
        <v>326</v>
      </c>
      <c r="LW4" s="4">
        <f t="shared" ref="LW4" si="332">LV4+1</f>
        <v>327</v>
      </c>
      <c r="LX4" s="4">
        <f t="shared" ref="LX4" si="333">LW4+1</f>
        <v>328</v>
      </c>
      <c r="LY4" s="4">
        <f t="shared" ref="LY4" si="334">LX4+1</f>
        <v>329</v>
      </c>
      <c r="LZ4" s="4">
        <f t="shared" ref="LZ4" si="335">LY4+1</f>
        <v>330</v>
      </c>
      <c r="MA4" s="4">
        <f t="shared" ref="MA4" si="336">LZ4+1</f>
        <v>331</v>
      </c>
      <c r="MB4" s="4">
        <f t="shared" ref="MB4" si="337">MA4+1</f>
        <v>332</v>
      </c>
      <c r="MC4" s="4">
        <f t="shared" ref="MC4" si="338">MB4+1</f>
        <v>333</v>
      </c>
      <c r="MD4" s="4">
        <f t="shared" ref="MD4" si="339">MC4+1</f>
        <v>334</v>
      </c>
      <c r="ME4" s="4">
        <f t="shared" ref="ME4" si="340">MD4+1</f>
        <v>335</v>
      </c>
      <c r="MF4" s="4">
        <f t="shared" ref="MF4" si="341">ME4+1</f>
        <v>336</v>
      </c>
      <c r="MG4" s="4">
        <f t="shared" ref="MG4" si="342">MF4+1</f>
        <v>337</v>
      </c>
      <c r="MH4" s="4">
        <f t="shared" ref="MH4" si="343">MG4+1</f>
        <v>338</v>
      </c>
      <c r="MI4" s="4">
        <f t="shared" ref="MI4" si="344">MH4+1</f>
        <v>339</v>
      </c>
      <c r="MJ4" s="4">
        <f t="shared" ref="MJ4" si="345">MI4+1</f>
        <v>340</v>
      </c>
      <c r="MK4" s="4">
        <f t="shared" ref="MK4" si="346">MJ4+1</f>
        <v>341</v>
      </c>
      <c r="ML4" s="4">
        <f t="shared" ref="ML4" si="347">MK4+1</f>
        <v>342</v>
      </c>
      <c r="MM4" s="4">
        <f t="shared" ref="MM4" si="348">ML4+1</f>
        <v>343</v>
      </c>
      <c r="MN4" s="4">
        <f t="shared" ref="MN4" si="349">MM4+1</f>
        <v>344</v>
      </c>
      <c r="MO4" s="4">
        <f t="shared" ref="MO4" si="350">MN4+1</f>
        <v>345</v>
      </c>
      <c r="MP4" s="4">
        <f t="shared" ref="MP4" si="351">MO4+1</f>
        <v>346</v>
      </c>
      <c r="MQ4" s="4">
        <f t="shared" ref="MQ4" si="352">MP4+1</f>
        <v>347</v>
      </c>
      <c r="MR4" s="4">
        <f t="shared" ref="MR4" si="353">MQ4+1</f>
        <v>348</v>
      </c>
      <c r="MS4" s="4">
        <f t="shared" ref="MS4" si="354">MR4+1</f>
        <v>349</v>
      </c>
      <c r="MT4" s="4">
        <f t="shared" ref="MT4" si="355">MS4+1</f>
        <v>350</v>
      </c>
      <c r="MU4" s="4">
        <f t="shared" ref="MU4" si="356">MT4+1</f>
        <v>351</v>
      </c>
      <c r="MV4" s="4">
        <f t="shared" ref="MV4" si="357">MU4+1</f>
        <v>352</v>
      </c>
      <c r="MW4" s="4">
        <f t="shared" ref="MW4" si="358">MV4+1</f>
        <v>353</v>
      </c>
      <c r="MX4" s="4">
        <f t="shared" ref="MX4" si="359">MW4+1</f>
        <v>354</v>
      </c>
      <c r="MY4" s="4">
        <f t="shared" ref="MY4" si="360">MX4+1</f>
        <v>355</v>
      </c>
      <c r="MZ4" s="4">
        <f t="shared" ref="MZ4" si="361">MY4+1</f>
        <v>356</v>
      </c>
      <c r="NA4" s="4">
        <f t="shared" ref="NA4" si="362">MZ4+1</f>
        <v>357</v>
      </c>
      <c r="NB4" s="4">
        <f t="shared" ref="NB4" si="363">NA4+1</f>
        <v>358</v>
      </c>
      <c r="NC4" s="4">
        <f t="shared" ref="NC4" si="364">NB4+1</f>
        <v>359</v>
      </c>
      <c r="ND4" s="4">
        <f t="shared" ref="ND4" si="365">NC4+1</f>
        <v>360</v>
      </c>
    </row>
    <row r="5" spans="1:368" x14ac:dyDescent="0.25">
      <c r="A5" s="41"/>
      <c r="B5" s="41"/>
    </row>
    <row r="6" spans="1:368" s="4" customFormat="1" x14ac:dyDescent="0.25">
      <c r="B6" s="4" t="s">
        <v>21</v>
      </c>
      <c r="C6" s="5"/>
      <c r="D6" s="15"/>
      <c r="G6" s="5" t="s">
        <v>1</v>
      </c>
      <c r="H6" s="7"/>
      <c r="I6" s="25">
        <v>0.05</v>
      </c>
      <c r="J6" s="25">
        <f>I6</f>
        <v>0.05</v>
      </c>
      <c r="K6" s="25">
        <f t="shared" ref="K6" si="366">J6</f>
        <v>0.05</v>
      </c>
      <c r="L6" s="25">
        <f t="shared" ref="L6" si="367">K6</f>
        <v>0.05</v>
      </c>
      <c r="M6" s="25">
        <f t="shared" ref="M6" si="368">L6</f>
        <v>0.05</v>
      </c>
      <c r="N6" s="25">
        <f t="shared" ref="N6" si="369">M6</f>
        <v>0.05</v>
      </c>
      <c r="O6" s="25">
        <f t="shared" ref="O6" si="370">N6</f>
        <v>0.05</v>
      </c>
      <c r="P6" s="25">
        <f t="shared" ref="P6" si="371">O6</f>
        <v>0.05</v>
      </c>
      <c r="Q6" s="25">
        <f t="shared" ref="Q6" si="372">P6</f>
        <v>0.05</v>
      </c>
      <c r="R6" s="25">
        <f t="shared" ref="R6" si="373">Q6</f>
        <v>0.05</v>
      </c>
      <c r="S6" s="25">
        <f t="shared" ref="S6" si="374">R6</f>
        <v>0.05</v>
      </c>
      <c r="T6" s="25">
        <f t="shared" ref="T6" si="375">S6</f>
        <v>0.05</v>
      </c>
      <c r="U6" s="25">
        <f t="shared" ref="U6" si="376">T6</f>
        <v>0.05</v>
      </c>
      <c r="V6" s="25">
        <f t="shared" ref="V6" si="377">U6</f>
        <v>0.05</v>
      </c>
      <c r="W6" s="25">
        <f t="shared" ref="W6" si="378">V6</f>
        <v>0.05</v>
      </c>
      <c r="X6" s="25">
        <f t="shared" ref="X6" si="379">W6</f>
        <v>0.05</v>
      </c>
      <c r="Y6" s="25">
        <f t="shared" ref="Y6" si="380">X6</f>
        <v>0.05</v>
      </c>
      <c r="Z6" s="25">
        <f t="shared" ref="Z6" si="381">Y6</f>
        <v>0.05</v>
      </c>
      <c r="AA6" s="25">
        <f t="shared" ref="AA6" si="382">Z6</f>
        <v>0.05</v>
      </c>
      <c r="AB6" s="25">
        <f t="shared" ref="AB6" si="383">AA6</f>
        <v>0.05</v>
      </c>
      <c r="AC6" s="25">
        <f t="shared" ref="AC6" si="384">AB6</f>
        <v>0.05</v>
      </c>
      <c r="AD6" s="25">
        <f t="shared" ref="AD6" si="385">AC6</f>
        <v>0.05</v>
      </c>
      <c r="AE6" s="25">
        <f t="shared" ref="AE6" si="386">AD6</f>
        <v>0.05</v>
      </c>
      <c r="AF6" s="25">
        <f t="shared" ref="AF6" si="387">AE6</f>
        <v>0.05</v>
      </c>
      <c r="AG6" s="25">
        <f t="shared" ref="AG6" si="388">AF6</f>
        <v>0.05</v>
      </c>
      <c r="AH6" s="25">
        <f t="shared" ref="AH6" si="389">AG6</f>
        <v>0.05</v>
      </c>
      <c r="AI6" s="25">
        <f t="shared" ref="AI6" si="390">AH6</f>
        <v>0.05</v>
      </c>
      <c r="AJ6" s="25">
        <f t="shared" ref="AJ6" si="391">AI6</f>
        <v>0.05</v>
      </c>
      <c r="AK6" s="25">
        <f t="shared" ref="AK6" si="392">AJ6</f>
        <v>0.05</v>
      </c>
      <c r="AL6" s="25">
        <f t="shared" ref="AL6" si="393">AK6</f>
        <v>0.05</v>
      </c>
      <c r="AM6" s="25">
        <f t="shared" ref="AM6" si="394">AL6</f>
        <v>0.05</v>
      </c>
      <c r="AN6" s="25">
        <f t="shared" ref="AN6" si="395">AM6</f>
        <v>0.05</v>
      </c>
      <c r="AO6" s="25">
        <f t="shared" ref="AO6" si="396">AN6</f>
        <v>0.05</v>
      </c>
      <c r="AP6" s="25">
        <f t="shared" ref="AP6" si="397">AO6</f>
        <v>0.05</v>
      </c>
      <c r="AQ6" s="25">
        <f t="shared" ref="AQ6" si="398">AP6</f>
        <v>0.05</v>
      </c>
      <c r="AR6" s="25">
        <f t="shared" ref="AR6" si="399">AQ6</f>
        <v>0.05</v>
      </c>
      <c r="AS6" s="25">
        <f t="shared" ref="AS6" si="400">AR6</f>
        <v>0.05</v>
      </c>
      <c r="AT6" s="25">
        <f t="shared" ref="AT6" si="401">AS6</f>
        <v>0.05</v>
      </c>
      <c r="AU6" s="25">
        <f t="shared" ref="AU6" si="402">AT6</f>
        <v>0.05</v>
      </c>
      <c r="AV6" s="25">
        <f t="shared" ref="AV6" si="403">AU6</f>
        <v>0.05</v>
      </c>
      <c r="AW6" s="25">
        <f t="shared" ref="AW6" si="404">AV6</f>
        <v>0.05</v>
      </c>
      <c r="AX6" s="25">
        <f t="shared" ref="AX6" si="405">AW6</f>
        <v>0.05</v>
      </c>
      <c r="AY6" s="25">
        <f t="shared" ref="AY6" si="406">AX6</f>
        <v>0.05</v>
      </c>
      <c r="AZ6" s="25">
        <f t="shared" ref="AZ6" si="407">AY6</f>
        <v>0.05</v>
      </c>
      <c r="BA6" s="25">
        <f t="shared" ref="BA6" si="408">AZ6</f>
        <v>0.05</v>
      </c>
      <c r="BB6" s="25">
        <f t="shared" ref="BB6" si="409">BA6</f>
        <v>0.05</v>
      </c>
      <c r="BC6" s="25">
        <f t="shared" ref="BC6" si="410">BB6</f>
        <v>0.05</v>
      </c>
      <c r="BD6" s="25">
        <f t="shared" ref="BD6" si="411">BC6</f>
        <v>0.05</v>
      </c>
      <c r="BE6" s="25">
        <f t="shared" ref="BE6" si="412">BD6</f>
        <v>0.05</v>
      </c>
      <c r="BF6" s="25">
        <f t="shared" ref="BF6" si="413">BE6</f>
        <v>0.05</v>
      </c>
      <c r="BG6" s="25">
        <f t="shared" ref="BG6" si="414">BF6</f>
        <v>0.05</v>
      </c>
      <c r="BH6" s="25">
        <f t="shared" ref="BH6" si="415">BG6</f>
        <v>0.05</v>
      </c>
      <c r="BI6" s="25">
        <f t="shared" ref="BI6" si="416">BH6</f>
        <v>0.05</v>
      </c>
      <c r="BJ6" s="25">
        <f t="shared" ref="BJ6" si="417">BI6</f>
        <v>0.05</v>
      </c>
      <c r="BK6" s="25">
        <f t="shared" ref="BK6" si="418">BJ6</f>
        <v>0.05</v>
      </c>
      <c r="BL6" s="25">
        <f t="shared" ref="BL6" si="419">BK6</f>
        <v>0.05</v>
      </c>
      <c r="BM6" s="25">
        <f t="shared" ref="BM6" si="420">BL6</f>
        <v>0.05</v>
      </c>
      <c r="BN6" s="25">
        <f t="shared" ref="BN6" si="421">BM6</f>
        <v>0.05</v>
      </c>
      <c r="BO6" s="25">
        <f t="shared" ref="BO6" si="422">BN6</f>
        <v>0.05</v>
      </c>
      <c r="BP6" s="25">
        <f t="shared" ref="BP6" si="423">BO6</f>
        <v>0.05</v>
      </c>
      <c r="BQ6" s="25">
        <f t="shared" ref="BQ6" si="424">BP6</f>
        <v>0.05</v>
      </c>
      <c r="BR6" s="25">
        <f t="shared" ref="BR6" si="425">BQ6</f>
        <v>0.05</v>
      </c>
      <c r="BS6" s="25">
        <f t="shared" ref="BS6" si="426">BR6</f>
        <v>0.05</v>
      </c>
      <c r="BT6" s="25">
        <f t="shared" ref="BT6" si="427">BS6</f>
        <v>0.05</v>
      </c>
      <c r="BU6" s="25">
        <f t="shared" ref="BU6" si="428">BT6</f>
        <v>0.05</v>
      </c>
      <c r="BV6" s="25">
        <f t="shared" ref="BV6" si="429">BU6</f>
        <v>0.05</v>
      </c>
      <c r="BW6" s="25">
        <f t="shared" ref="BW6" si="430">BV6</f>
        <v>0.05</v>
      </c>
      <c r="BX6" s="25">
        <f t="shared" ref="BX6" si="431">BW6</f>
        <v>0.05</v>
      </c>
      <c r="BY6" s="25">
        <f t="shared" ref="BY6" si="432">BX6</f>
        <v>0.05</v>
      </c>
      <c r="BZ6" s="25">
        <f t="shared" ref="BZ6" si="433">BY6</f>
        <v>0.05</v>
      </c>
      <c r="CA6" s="25">
        <f t="shared" ref="CA6" si="434">BZ6</f>
        <v>0.05</v>
      </c>
      <c r="CB6" s="25">
        <f t="shared" ref="CB6" si="435">CA6</f>
        <v>0.05</v>
      </c>
      <c r="CC6" s="25">
        <f t="shared" ref="CC6" si="436">CB6</f>
        <v>0.05</v>
      </c>
      <c r="CD6" s="25">
        <f t="shared" ref="CD6" si="437">CC6</f>
        <v>0.05</v>
      </c>
      <c r="CE6" s="25">
        <f t="shared" ref="CE6" si="438">CD6</f>
        <v>0.05</v>
      </c>
      <c r="CF6" s="25">
        <f t="shared" ref="CF6" si="439">CE6</f>
        <v>0.05</v>
      </c>
      <c r="CG6" s="25">
        <f t="shared" ref="CG6" si="440">CF6</f>
        <v>0.05</v>
      </c>
      <c r="CH6" s="25">
        <f t="shared" ref="CH6" si="441">CG6</f>
        <v>0.05</v>
      </c>
      <c r="CI6" s="25">
        <f t="shared" ref="CI6" si="442">CH6</f>
        <v>0.05</v>
      </c>
      <c r="CJ6" s="25">
        <f t="shared" ref="CJ6" si="443">CI6</f>
        <v>0.05</v>
      </c>
      <c r="CK6" s="25">
        <f t="shared" ref="CK6" si="444">CJ6</f>
        <v>0.05</v>
      </c>
      <c r="CL6" s="25">
        <f t="shared" ref="CL6" si="445">CK6</f>
        <v>0.05</v>
      </c>
      <c r="CM6" s="25">
        <f t="shared" ref="CM6" si="446">CL6</f>
        <v>0.05</v>
      </c>
      <c r="CN6" s="25">
        <f t="shared" ref="CN6" si="447">CM6</f>
        <v>0.05</v>
      </c>
      <c r="CO6" s="25">
        <f t="shared" ref="CO6" si="448">CN6</f>
        <v>0.05</v>
      </c>
      <c r="CP6" s="25">
        <f t="shared" ref="CP6" si="449">CO6</f>
        <v>0.05</v>
      </c>
      <c r="CQ6" s="25">
        <f t="shared" ref="CQ6" si="450">CP6</f>
        <v>0.05</v>
      </c>
      <c r="CR6" s="25">
        <f t="shared" ref="CR6" si="451">CQ6</f>
        <v>0.05</v>
      </c>
      <c r="CS6" s="25">
        <f t="shared" ref="CS6" si="452">CR6</f>
        <v>0.05</v>
      </c>
      <c r="CT6" s="25">
        <f t="shared" ref="CT6" si="453">CS6</f>
        <v>0.05</v>
      </c>
      <c r="CU6" s="25">
        <f t="shared" ref="CU6" si="454">CT6</f>
        <v>0.05</v>
      </c>
      <c r="CV6" s="25">
        <f t="shared" ref="CV6" si="455">CU6</f>
        <v>0.05</v>
      </c>
      <c r="CW6" s="25">
        <f t="shared" ref="CW6" si="456">CV6</f>
        <v>0.05</v>
      </c>
      <c r="CX6" s="25">
        <f t="shared" ref="CX6" si="457">CW6</f>
        <v>0.05</v>
      </c>
      <c r="CY6" s="25">
        <f t="shared" ref="CY6" si="458">CX6</f>
        <v>0.05</v>
      </c>
      <c r="CZ6" s="25">
        <f t="shared" ref="CZ6" si="459">CY6</f>
        <v>0.05</v>
      </c>
      <c r="DA6" s="25">
        <f t="shared" ref="DA6" si="460">CZ6</f>
        <v>0.05</v>
      </c>
      <c r="DB6" s="25">
        <f t="shared" ref="DB6" si="461">DA6</f>
        <v>0.05</v>
      </c>
      <c r="DC6" s="25">
        <f t="shared" ref="DC6" si="462">DB6</f>
        <v>0.05</v>
      </c>
      <c r="DD6" s="25">
        <f t="shared" ref="DD6" si="463">DC6</f>
        <v>0.05</v>
      </c>
      <c r="DE6" s="25">
        <f t="shared" ref="DE6" si="464">DD6</f>
        <v>0.05</v>
      </c>
      <c r="DF6" s="25">
        <f t="shared" ref="DF6" si="465">DE6</f>
        <v>0.05</v>
      </c>
      <c r="DG6" s="25">
        <f t="shared" ref="DG6" si="466">DF6</f>
        <v>0.05</v>
      </c>
      <c r="DH6" s="25">
        <f t="shared" ref="DH6" si="467">DG6</f>
        <v>0.05</v>
      </c>
      <c r="DI6" s="25">
        <f t="shared" ref="DI6" si="468">DH6</f>
        <v>0.05</v>
      </c>
      <c r="DJ6" s="25">
        <f t="shared" ref="DJ6" si="469">DI6</f>
        <v>0.05</v>
      </c>
      <c r="DK6" s="25">
        <f t="shared" ref="DK6" si="470">DJ6</f>
        <v>0.05</v>
      </c>
      <c r="DL6" s="25">
        <f t="shared" ref="DL6" si="471">DK6</f>
        <v>0.05</v>
      </c>
      <c r="DM6" s="25">
        <f t="shared" ref="DM6" si="472">DL6</f>
        <v>0.05</v>
      </c>
      <c r="DN6" s="25">
        <f t="shared" ref="DN6" si="473">DM6</f>
        <v>0.05</v>
      </c>
      <c r="DO6" s="25">
        <f t="shared" ref="DO6" si="474">DN6</f>
        <v>0.05</v>
      </c>
      <c r="DP6" s="25">
        <f t="shared" ref="DP6" si="475">DO6</f>
        <v>0.05</v>
      </c>
      <c r="DQ6" s="25">
        <f t="shared" ref="DQ6" si="476">DP6</f>
        <v>0.05</v>
      </c>
      <c r="DR6" s="25">
        <f t="shared" ref="DR6" si="477">DQ6</f>
        <v>0.05</v>
      </c>
      <c r="DS6" s="25">
        <f t="shared" ref="DS6" si="478">DR6</f>
        <v>0.05</v>
      </c>
      <c r="DT6" s="25">
        <f t="shared" ref="DT6" si="479">DS6</f>
        <v>0.05</v>
      </c>
      <c r="DU6" s="25">
        <f t="shared" ref="DU6" si="480">DT6</f>
        <v>0.05</v>
      </c>
      <c r="DV6" s="25">
        <f t="shared" ref="DV6" si="481">DU6</f>
        <v>0.05</v>
      </c>
      <c r="DW6" s="25">
        <f t="shared" ref="DW6" si="482">DV6</f>
        <v>0.05</v>
      </c>
      <c r="DX6" s="25">
        <f t="shared" ref="DX6" si="483">DW6</f>
        <v>0.05</v>
      </c>
      <c r="DY6" s="25">
        <f t="shared" ref="DY6" si="484">DX6</f>
        <v>0.05</v>
      </c>
      <c r="DZ6" s="25">
        <f t="shared" ref="DZ6" si="485">DY6</f>
        <v>0.05</v>
      </c>
      <c r="EA6" s="25">
        <f t="shared" ref="EA6" si="486">DZ6</f>
        <v>0.05</v>
      </c>
      <c r="EB6" s="25">
        <f t="shared" ref="EB6" si="487">EA6</f>
        <v>0.05</v>
      </c>
      <c r="EC6" s="25">
        <f t="shared" ref="EC6" si="488">EB6</f>
        <v>0.05</v>
      </c>
      <c r="ED6" s="25">
        <f t="shared" ref="ED6" si="489">EC6</f>
        <v>0.05</v>
      </c>
      <c r="EE6" s="25">
        <f t="shared" ref="EE6" si="490">ED6</f>
        <v>0.05</v>
      </c>
      <c r="EF6" s="25">
        <f t="shared" ref="EF6" si="491">EE6</f>
        <v>0.05</v>
      </c>
      <c r="EG6" s="25">
        <f t="shared" ref="EG6" si="492">EF6</f>
        <v>0.05</v>
      </c>
      <c r="EH6" s="25">
        <f t="shared" ref="EH6" si="493">EG6</f>
        <v>0.05</v>
      </c>
      <c r="EI6" s="25">
        <f t="shared" ref="EI6" si="494">EH6</f>
        <v>0.05</v>
      </c>
      <c r="EJ6" s="25">
        <f t="shared" ref="EJ6" si="495">EI6</f>
        <v>0.05</v>
      </c>
      <c r="EK6" s="25">
        <f t="shared" ref="EK6" si="496">EJ6</f>
        <v>0.05</v>
      </c>
      <c r="EL6" s="25">
        <f t="shared" ref="EL6" si="497">EK6</f>
        <v>0.05</v>
      </c>
      <c r="EM6" s="25">
        <f t="shared" ref="EM6" si="498">EL6</f>
        <v>0.05</v>
      </c>
      <c r="EN6" s="25">
        <f t="shared" ref="EN6" si="499">EM6</f>
        <v>0.05</v>
      </c>
      <c r="EO6" s="25">
        <f t="shared" ref="EO6" si="500">EN6</f>
        <v>0.05</v>
      </c>
      <c r="EP6" s="25">
        <f t="shared" ref="EP6" si="501">EO6</f>
        <v>0.05</v>
      </c>
      <c r="EQ6" s="25">
        <f t="shared" ref="EQ6" si="502">EP6</f>
        <v>0.05</v>
      </c>
      <c r="ER6" s="25">
        <f t="shared" ref="ER6" si="503">EQ6</f>
        <v>0.05</v>
      </c>
      <c r="ES6" s="25">
        <f t="shared" ref="ES6" si="504">ER6</f>
        <v>0.05</v>
      </c>
      <c r="ET6" s="25">
        <f t="shared" ref="ET6" si="505">ES6</f>
        <v>0.05</v>
      </c>
      <c r="EU6" s="25">
        <f t="shared" ref="EU6" si="506">ET6</f>
        <v>0.05</v>
      </c>
      <c r="EV6" s="25">
        <f t="shared" ref="EV6" si="507">EU6</f>
        <v>0.05</v>
      </c>
      <c r="EW6" s="25">
        <f t="shared" ref="EW6" si="508">EV6</f>
        <v>0.05</v>
      </c>
      <c r="EX6" s="25">
        <f t="shared" ref="EX6" si="509">EW6</f>
        <v>0.05</v>
      </c>
      <c r="EY6" s="25">
        <f t="shared" ref="EY6" si="510">EX6</f>
        <v>0.05</v>
      </c>
      <c r="EZ6" s="25">
        <f t="shared" ref="EZ6" si="511">EY6</f>
        <v>0.05</v>
      </c>
      <c r="FA6" s="25">
        <f t="shared" ref="FA6" si="512">EZ6</f>
        <v>0.05</v>
      </c>
      <c r="FB6" s="25">
        <f t="shared" ref="FB6" si="513">FA6</f>
        <v>0.05</v>
      </c>
      <c r="FC6" s="25">
        <f t="shared" ref="FC6" si="514">FB6</f>
        <v>0.05</v>
      </c>
      <c r="FD6" s="25">
        <f t="shared" ref="FD6" si="515">FC6</f>
        <v>0.05</v>
      </c>
      <c r="FE6" s="25">
        <f t="shared" ref="FE6" si="516">FD6</f>
        <v>0.05</v>
      </c>
      <c r="FF6" s="25">
        <f t="shared" ref="FF6" si="517">FE6</f>
        <v>0.05</v>
      </c>
      <c r="FG6" s="25">
        <f t="shared" ref="FG6" si="518">FF6</f>
        <v>0.05</v>
      </c>
      <c r="FH6" s="25">
        <f t="shared" ref="FH6" si="519">FG6</f>
        <v>0.05</v>
      </c>
      <c r="FI6" s="25">
        <f t="shared" ref="FI6" si="520">FH6</f>
        <v>0.05</v>
      </c>
      <c r="FJ6" s="25">
        <f t="shared" ref="FJ6" si="521">FI6</f>
        <v>0.05</v>
      </c>
      <c r="FK6" s="25">
        <f t="shared" ref="FK6" si="522">FJ6</f>
        <v>0.05</v>
      </c>
      <c r="FL6" s="25">
        <f t="shared" ref="FL6" si="523">FK6</f>
        <v>0.05</v>
      </c>
      <c r="FM6" s="25">
        <f t="shared" ref="FM6" si="524">FL6</f>
        <v>0.05</v>
      </c>
      <c r="FN6" s="25">
        <f t="shared" ref="FN6" si="525">FM6</f>
        <v>0.05</v>
      </c>
      <c r="FO6" s="25">
        <f t="shared" ref="FO6" si="526">FN6</f>
        <v>0.05</v>
      </c>
      <c r="FP6" s="25">
        <f t="shared" ref="FP6" si="527">FO6</f>
        <v>0.05</v>
      </c>
      <c r="FQ6" s="25">
        <f t="shared" ref="FQ6" si="528">FP6</f>
        <v>0.05</v>
      </c>
      <c r="FR6" s="25">
        <f t="shared" ref="FR6" si="529">FQ6</f>
        <v>0.05</v>
      </c>
      <c r="FS6" s="25">
        <f t="shared" ref="FS6" si="530">FR6</f>
        <v>0.05</v>
      </c>
      <c r="FT6" s="25">
        <f t="shared" ref="FT6" si="531">FS6</f>
        <v>0.05</v>
      </c>
      <c r="FU6" s="25">
        <f t="shared" ref="FU6" si="532">FT6</f>
        <v>0.05</v>
      </c>
      <c r="FV6" s="25">
        <f t="shared" ref="FV6" si="533">FU6</f>
        <v>0.05</v>
      </c>
      <c r="FW6" s="25">
        <f t="shared" ref="FW6" si="534">FV6</f>
        <v>0.05</v>
      </c>
      <c r="FX6" s="25">
        <f t="shared" ref="FX6" si="535">FW6</f>
        <v>0.05</v>
      </c>
      <c r="FY6" s="25">
        <f t="shared" ref="FY6" si="536">FX6</f>
        <v>0.05</v>
      </c>
      <c r="FZ6" s="25">
        <f t="shared" ref="FZ6" si="537">FY6</f>
        <v>0.05</v>
      </c>
      <c r="GA6" s="25">
        <f t="shared" ref="GA6" si="538">FZ6</f>
        <v>0.05</v>
      </c>
      <c r="GB6" s="25">
        <f t="shared" ref="GB6" si="539">GA6</f>
        <v>0.05</v>
      </c>
      <c r="GC6" s="25">
        <f t="shared" ref="GC6" si="540">GB6</f>
        <v>0.05</v>
      </c>
      <c r="GD6" s="25">
        <f t="shared" ref="GD6" si="541">GC6</f>
        <v>0.05</v>
      </c>
      <c r="GE6" s="25">
        <f t="shared" ref="GE6" si="542">GD6</f>
        <v>0.05</v>
      </c>
      <c r="GF6" s="25">
        <f t="shared" ref="GF6" si="543">GE6</f>
        <v>0.05</v>
      </c>
      <c r="GG6" s="25">
        <f t="shared" ref="GG6" si="544">GF6</f>
        <v>0.05</v>
      </c>
      <c r="GH6" s="25">
        <f t="shared" ref="GH6" si="545">GG6</f>
        <v>0.05</v>
      </c>
      <c r="GI6" s="25">
        <f t="shared" ref="GI6" si="546">GH6</f>
        <v>0.05</v>
      </c>
      <c r="GJ6" s="25">
        <f t="shared" ref="GJ6" si="547">GI6</f>
        <v>0.05</v>
      </c>
      <c r="GK6" s="25">
        <f t="shared" ref="GK6" si="548">GJ6</f>
        <v>0.05</v>
      </c>
      <c r="GL6" s="25">
        <f t="shared" ref="GL6" si="549">GK6</f>
        <v>0.05</v>
      </c>
      <c r="GM6" s="25">
        <f t="shared" ref="GM6" si="550">GL6</f>
        <v>0.05</v>
      </c>
      <c r="GN6" s="25">
        <f t="shared" ref="GN6" si="551">GM6</f>
        <v>0.05</v>
      </c>
      <c r="GO6" s="25">
        <f t="shared" ref="GO6" si="552">GN6</f>
        <v>0.05</v>
      </c>
      <c r="GP6" s="25">
        <f t="shared" ref="GP6" si="553">GO6</f>
        <v>0.05</v>
      </c>
      <c r="GQ6" s="25">
        <f t="shared" ref="GQ6" si="554">GP6</f>
        <v>0.05</v>
      </c>
      <c r="GR6" s="25">
        <f t="shared" ref="GR6" si="555">GQ6</f>
        <v>0.05</v>
      </c>
      <c r="GS6" s="25">
        <f t="shared" ref="GS6" si="556">GR6</f>
        <v>0.05</v>
      </c>
      <c r="GT6" s="25">
        <f t="shared" ref="GT6" si="557">GS6</f>
        <v>0.05</v>
      </c>
      <c r="GU6" s="25">
        <f t="shared" ref="GU6" si="558">GT6</f>
        <v>0.05</v>
      </c>
      <c r="GV6" s="25">
        <f t="shared" ref="GV6" si="559">GU6</f>
        <v>0.05</v>
      </c>
      <c r="GW6" s="25">
        <f t="shared" ref="GW6" si="560">GV6</f>
        <v>0.05</v>
      </c>
      <c r="GX6" s="25">
        <f t="shared" ref="GX6" si="561">GW6</f>
        <v>0.05</v>
      </c>
      <c r="GY6" s="25">
        <f t="shared" ref="GY6" si="562">GX6</f>
        <v>0.05</v>
      </c>
      <c r="GZ6" s="25">
        <f t="shared" ref="GZ6" si="563">GY6</f>
        <v>0.05</v>
      </c>
      <c r="HA6" s="25">
        <f t="shared" ref="HA6" si="564">GZ6</f>
        <v>0.05</v>
      </c>
      <c r="HB6" s="25">
        <f t="shared" ref="HB6" si="565">HA6</f>
        <v>0.05</v>
      </c>
      <c r="HC6" s="25">
        <f t="shared" ref="HC6" si="566">HB6</f>
        <v>0.05</v>
      </c>
      <c r="HD6" s="25">
        <f t="shared" ref="HD6" si="567">HC6</f>
        <v>0.05</v>
      </c>
      <c r="HE6" s="25">
        <f t="shared" ref="HE6" si="568">HD6</f>
        <v>0.05</v>
      </c>
      <c r="HF6" s="25">
        <f t="shared" ref="HF6" si="569">HE6</f>
        <v>0.05</v>
      </c>
      <c r="HG6" s="25">
        <f t="shared" ref="HG6" si="570">HF6</f>
        <v>0.05</v>
      </c>
      <c r="HH6" s="25">
        <f t="shared" ref="HH6" si="571">HG6</f>
        <v>0.05</v>
      </c>
      <c r="HI6" s="25">
        <f t="shared" ref="HI6" si="572">HH6</f>
        <v>0.05</v>
      </c>
      <c r="HJ6" s="25">
        <f t="shared" ref="HJ6" si="573">HI6</f>
        <v>0.05</v>
      </c>
      <c r="HK6" s="25">
        <f t="shared" ref="HK6" si="574">HJ6</f>
        <v>0.05</v>
      </c>
      <c r="HL6" s="25">
        <f t="shared" ref="HL6" si="575">HK6</f>
        <v>0.05</v>
      </c>
      <c r="HM6" s="25">
        <f t="shared" ref="HM6" si="576">HL6</f>
        <v>0.05</v>
      </c>
      <c r="HN6" s="25">
        <f t="shared" ref="HN6" si="577">HM6</f>
        <v>0.05</v>
      </c>
      <c r="HO6" s="25">
        <f t="shared" ref="HO6" si="578">HN6</f>
        <v>0.05</v>
      </c>
      <c r="HP6" s="25">
        <f t="shared" ref="HP6" si="579">HO6</f>
        <v>0.05</v>
      </c>
      <c r="HQ6" s="25">
        <f t="shared" ref="HQ6" si="580">HP6</f>
        <v>0.05</v>
      </c>
      <c r="HR6" s="25">
        <f t="shared" ref="HR6" si="581">HQ6</f>
        <v>0.05</v>
      </c>
      <c r="HS6" s="25">
        <f t="shared" ref="HS6" si="582">HR6</f>
        <v>0.05</v>
      </c>
      <c r="HT6" s="25">
        <f t="shared" ref="HT6" si="583">HS6</f>
        <v>0.05</v>
      </c>
      <c r="HU6" s="25">
        <f t="shared" ref="HU6" si="584">HT6</f>
        <v>0.05</v>
      </c>
      <c r="HV6" s="25">
        <f t="shared" ref="HV6" si="585">HU6</f>
        <v>0.05</v>
      </c>
      <c r="HW6" s="25">
        <f t="shared" ref="HW6" si="586">HV6</f>
        <v>0.05</v>
      </c>
      <c r="HX6" s="25">
        <f t="shared" ref="HX6" si="587">HW6</f>
        <v>0.05</v>
      </c>
      <c r="HY6" s="25">
        <f t="shared" ref="HY6" si="588">HX6</f>
        <v>0.05</v>
      </c>
      <c r="HZ6" s="25">
        <f t="shared" ref="HZ6" si="589">HY6</f>
        <v>0.05</v>
      </c>
      <c r="IA6" s="25">
        <f t="shared" ref="IA6" si="590">HZ6</f>
        <v>0.05</v>
      </c>
      <c r="IB6" s="25">
        <f t="shared" ref="IB6" si="591">IA6</f>
        <v>0.05</v>
      </c>
      <c r="IC6" s="25">
        <f t="shared" ref="IC6" si="592">IB6</f>
        <v>0.05</v>
      </c>
      <c r="ID6" s="25">
        <f t="shared" ref="ID6" si="593">IC6</f>
        <v>0.05</v>
      </c>
      <c r="IE6" s="25">
        <f t="shared" ref="IE6" si="594">ID6</f>
        <v>0.05</v>
      </c>
      <c r="IF6" s="25">
        <f t="shared" ref="IF6" si="595">IE6</f>
        <v>0.05</v>
      </c>
      <c r="IG6" s="25">
        <f t="shared" ref="IG6" si="596">IF6</f>
        <v>0.05</v>
      </c>
      <c r="IH6" s="25">
        <f t="shared" ref="IH6" si="597">IG6</f>
        <v>0.05</v>
      </c>
      <c r="II6" s="25">
        <f t="shared" ref="II6" si="598">IH6</f>
        <v>0.05</v>
      </c>
      <c r="IJ6" s="25">
        <f t="shared" ref="IJ6" si="599">II6</f>
        <v>0.05</v>
      </c>
      <c r="IK6" s="25">
        <f t="shared" ref="IK6" si="600">IJ6</f>
        <v>0.05</v>
      </c>
      <c r="IL6" s="25">
        <f t="shared" ref="IL6" si="601">IK6</f>
        <v>0.05</v>
      </c>
      <c r="IM6" s="25">
        <f t="shared" ref="IM6" si="602">IL6</f>
        <v>0.05</v>
      </c>
      <c r="IN6" s="25">
        <f t="shared" ref="IN6" si="603">IM6</f>
        <v>0.05</v>
      </c>
      <c r="IO6" s="25">
        <f t="shared" ref="IO6" si="604">IN6</f>
        <v>0.05</v>
      </c>
      <c r="IP6" s="25">
        <f t="shared" ref="IP6" si="605">IO6</f>
        <v>0.05</v>
      </c>
      <c r="IQ6" s="25">
        <f t="shared" ref="IQ6" si="606">IP6</f>
        <v>0.05</v>
      </c>
      <c r="IR6" s="25">
        <f t="shared" ref="IR6" si="607">IQ6</f>
        <v>0.05</v>
      </c>
      <c r="IS6" s="25">
        <f t="shared" ref="IS6" si="608">IR6</f>
        <v>0.05</v>
      </c>
      <c r="IT6" s="25">
        <f t="shared" ref="IT6" si="609">IS6</f>
        <v>0.05</v>
      </c>
      <c r="IU6" s="25">
        <f t="shared" ref="IU6" si="610">IT6</f>
        <v>0.05</v>
      </c>
      <c r="IV6" s="25">
        <f t="shared" ref="IV6" si="611">IU6</f>
        <v>0.05</v>
      </c>
      <c r="IW6" s="25">
        <f t="shared" ref="IW6" si="612">IV6</f>
        <v>0.05</v>
      </c>
      <c r="IX6" s="25">
        <f t="shared" ref="IX6" si="613">IW6</f>
        <v>0.05</v>
      </c>
      <c r="IY6" s="25">
        <f t="shared" ref="IY6" si="614">IX6</f>
        <v>0.05</v>
      </c>
      <c r="IZ6" s="25">
        <f t="shared" ref="IZ6" si="615">IY6</f>
        <v>0.05</v>
      </c>
      <c r="JA6" s="25">
        <f t="shared" ref="JA6" si="616">IZ6</f>
        <v>0.05</v>
      </c>
      <c r="JB6" s="25">
        <f t="shared" ref="JB6" si="617">JA6</f>
        <v>0.05</v>
      </c>
      <c r="JC6" s="25">
        <f t="shared" ref="JC6" si="618">JB6</f>
        <v>0.05</v>
      </c>
      <c r="JD6" s="25">
        <f t="shared" ref="JD6" si="619">JC6</f>
        <v>0.05</v>
      </c>
      <c r="JE6" s="25">
        <f t="shared" ref="JE6" si="620">JD6</f>
        <v>0.05</v>
      </c>
      <c r="JF6" s="25">
        <f t="shared" ref="JF6" si="621">JE6</f>
        <v>0.05</v>
      </c>
      <c r="JG6" s="25">
        <f t="shared" ref="JG6" si="622">JF6</f>
        <v>0.05</v>
      </c>
      <c r="JH6" s="25">
        <f t="shared" ref="JH6" si="623">JG6</f>
        <v>0.05</v>
      </c>
      <c r="JI6" s="25">
        <f t="shared" ref="JI6" si="624">JH6</f>
        <v>0.05</v>
      </c>
      <c r="JJ6" s="25">
        <f t="shared" ref="JJ6" si="625">JI6</f>
        <v>0.05</v>
      </c>
      <c r="JK6" s="25">
        <f t="shared" ref="JK6" si="626">JJ6</f>
        <v>0.05</v>
      </c>
      <c r="JL6" s="25">
        <f t="shared" ref="JL6" si="627">JK6</f>
        <v>0.05</v>
      </c>
      <c r="JM6" s="25">
        <f t="shared" ref="JM6" si="628">JL6</f>
        <v>0.05</v>
      </c>
      <c r="JN6" s="25">
        <f t="shared" ref="JN6" si="629">JM6</f>
        <v>0.05</v>
      </c>
      <c r="JO6" s="25">
        <f t="shared" ref="JO6" si="630">JN6</f>
        <v>0.05</v>
      </c>
      <c r="JP6" s="25">
        <f t="shared" ref="JP6" si="631">JO6</f>
        <v>0.05</v>
      </c>
      <c r="JQ6" s="25">
        <f t="shared" ref="JQ6" si="632">JP6</f>
        <v>0.05</v>
      </c>
      <c r="JR6" s="25">
        <f t="shared" ref="JR6" si="633">JQ6</f>
        <v>0.05</v>
      </c>
      <c r="JS6" s="25">
        <f t="shared" ref="JS6" si="634">JR6</f>
        <v>0.05</v>
      </c>
      <c r="JT6" s="25">
        <f t="shared" ref="JT6" si="635">JS6</f>
        <v>0.05</v>
      </c>
      <c r="JU6" s="25">
        <f t="shared" ref="JU6" si="636">JT6</f>
        <v>0.05</v>
      </c>
      <c r="JV6" s="25">
        <f t="shared" ref="JV6" si="637">JU6</f>
        <v>0.05</v>
      </c>
      <c r="JW6" s="25">
        <f t="shared" ref="JW6" si="638">JV6</f>
        <v>0.05</v>
      </c>
      <c r="JX6" s="25">
        <f t="shared" ref="JX6" si="639">JW6</f>
        <v>0.05</v>
      </c>
      <c r="JY6" s="25">
        <f t="shared" ref="JY6" si="640">JX6</f>
        <v>0.05</v>
      </c>
      <c r="JZ6" s="25">
        <f t="shared" ref="JZ6" si="641">JY6</f>
        <v>0.05</v>
      </c>
      <c r="KA6" s="25">
        <f t="shared" ref="KA6" si="642">JZ6</f>
        <v>0.05</v>
      </c>
      <c r="KB6" s="25">
        <f t="shared" ref="KB6" si="643">KA6</f>
        <v>0.05</v>
      </c>
      <c r="KC6" s="25">
        <f t="shared" ref="KC6" si="644">KB6</f>
        <v>0.05</v>
      </c>
      <c r="KD6" s="25">
        <f t="shared" ref="KD6" si="645">KC6</f>
        <v>0.05</v>
      </c>
      <c r="KE6" s="25">
        <f t="shared" ref="KE6" si="646">KD6</f>
        <v>0.05</v>
      </c>
      <c r="KF6" s="25">
        <f t="shared" ref="KF6" si="647">KE6</f>
        <v>0.05</v>
      </c>
      <c r="KG6" s="25">
        <f t="shared" ref="KG6" si="648">KF6</f>
        <v>0.05</v>
      </c>
      <c r="KH6" s="25">
        <f t="shared" ref="KH6" si="649">KG6</f>
        <v>0.05</v>
      </c>
      <c r="KI6" s="25">
        <f t="shared" ref="KI6" si="650">KH6</f>
        <v>0.05</v>
      </c>
      <c r="KJ6" s="25">
        <f t="shared" ref="KJ6" si="651">KI6</f>
        <v>0.05</v>
      </c>
      <c r="KK6" s="25">
        <f t="shared" ref="KK6" si="652">KJ6</f>
        <v>0.05</v>
      </c>
      <c r="KL6" s="25">
        <f t="shared" ref="KL6" si="653">KK6</f>
        <v>0.05</v>
      </c>
      <c r="KM6" s="25">
        <f t="shared" ref="KM6" si="654">KL6</f>
        <v>0.05</v>
      </c>
      <c r="KN6" s="25">
        <f t="shared" ref="KN6" si="655">KM6</f>
        <v>0.05</v>
      </c>
      <c r="KO6" s="25">
        <f t="shared" ref="KO6" si="656">KN6</f>
        <v>0.05</v>
      </c>
      <c r="KP6" s="25">
        <f t="shared" ref="KP6" si="657">KO6</f>
        <v>0.05</v>
      </c>
      <c r="KQ6" s="25">
        <f t="shared" ref="KQ6" si="658">KP6</f>
        <v>0.05</v>
      </c>
      <c r="KR6" s="25">
        <f t="shared" ref="KR6" si="659">KQ6</f>
        <v>0.05</v>
      </c>
      <c r="KS6" s="25">
        <f t="shared" ref="KS6" si="660">KR6</f>
        <v>0.05</v>
      </c>
      <c r="KT6" s="25">
        <f t="shared" ref="KT6" si="661">KS6</f>
        <v>0.05</v>
      </c>
      <c r="KU6" s="25">
        <f t="shared" ref="KU6" si="662">KT6</f>
        <v>0.05</v>
      </c>
      <c r="KV6" s="25">
        <f t="shared" ref="KV6" si="663">KU6</f>
        <v>0.05</v>
      </c>
      <c r="KW6" s="25">
        <f t="shared" ref="KW6" si="664">KV6</f>
        <v>0.05</v>
      </c>
      <c r="KX6" s="25">
        <f t="shared" ref="KX6" si="665">KW6</f>
        <v>0.05</v>
      </c>
      <c r="KY6" s="25">
        <f t="shared" ref="KY6" si="666">KX6</f>
        <v>0.05</v>
      </c>
      <c r="KZ6" s="25">
        <f t="shared" ref="KZ6" si="667">KY6</f>
        <v>0.05</v>
      </c>
      <c r="LA6" s="25">
        <f t="shared" ref="LA6" si="668">KZ6</f>
        <v>0.05</v>
      </c>
      <c r="LB6" s="25">
        <f t="shared" ref="LB6" si="669">LA6</f>
        <v>0.05</v>
      </c>
      <c r="LC6" s="25">
        <f t="shared" ref="LC6" si="670">LB6</f>
        <v>0.05</v>
      </c>
      <c r="LD6" s="25">
        <f t="shared" ref="LD6" si="671">LC6</f>
        <v>0.05</v>
      </c>
      <c r="LE6" s="25">
        <f t="shared" ref="LE6" si="672">LD6</f>
        <v>0.05</v>
      </c>
      <c r="LF6" s="25">
        <f t="shared" ref="LF6" si="673">LE6</f>
        <v>0.05</v>
      </c>
      <c r="LG6" s="25">
        <f t="shared" ref="LG6" si="674">LF6</f>
        <v>0.05</v>
      </c>
      <c r="LH6" s="25">
        <f t="shared" ref="LH6" si="675">LG6</f>
        <v>0.05</v>
      </c>
      <c r="LI6" s="25">
        <f t="shared" ref="LI6" si="676">LH6</f>
        <v>0.05</v>
      </c>
      <c r="LJ6" s="25">
        <f t="shared" ref="LJ6" si="677">LI6</f>
        <v>0.05</v>
      </c>
      <c r="LK6" s="25">
        <f t="shared" ref="LK6" si="678">LJ6</f>
        <v>0.05</v>
      </c>
      <c r="LL6" s="25">
        <f t="shared" ref="LL6" si="679">LK6</f>
        <v>0.05</v>
      </c>
      <c r="LM6" s="25">
        <f t="shared" ref="LM6" si="680">LL6</f>
        <v>0.05</v>
      </c>
      <c r="LN6" s="25">
        <f t="shared" ref="LN6" si="681">LM6</f>
        <v>0.05</v>
      </c>
      <c r="LO6" s="25">
        <f t="shared" ref="LO6" si="682">LN6</f>
        <v>0.05</v>
      </c>
      <c r="LP6" s="25">
        <f t="shared" ref="LP6" si="683">LO6</f>
        <v>0.05</v>
      </c>
      <c r="LQ6" s="25">
        <f t="shared" ref="LQ6" si="684">LP6</f>
        <v>0.05</v>
      </c>
      <c r="LR6" s="25">
        <f t="shared" ref="LR6" si="685">LQ6</f>
        <v>0.05</v>
      </c>
      <c r="LS6" s="25">
        <f t="shared" ref="LS6" si="686">LR6</f>
        <v>0.05</v>
      </c>
      <c r="LT6" s="25">
        <f t="shared" ref="LT6" si="687">LS6</f>
        <v>0.05</v>
      </c>
      <c r="LU6" s="25">
        <f t="shared" ref="LU6" si="688">LT6</f>
        <v>0.05</v>
      </c>
      <c r="LV6" s="25">
        <f t="shared" ref="LV6" si="689">LU6</f>
        <v>0.05</v>
      </c>
      <c r="LW6" s="25">
        <f t="shared" ref="LW6" si="690">LV6</f>
        <v>0.05</v>
      </c>
      <c r="LX6" s="25">
        <f t="shared" ref="LX6" si="691">LW6</f>
        <v>0.05</v>
      </c>
      <c r="LY6" s="25">
        <f t="shared" ref="LY6" si="692">LX6</f>
        <v>0.05</v>
      </c>
      <c r="LZ6" s="25">
        <f t="shared" ref="LZ6" si="693">LY6</f>
        <v>0.05</v>
      </c>
      <c r="MA6" s="25">
        <f t="shared" ref="MA6" si="694">LZ6</f>
        <v>0.05</v>
      </c>
      <c r="MB6" s="25">
        <f t="shared" ref="MB6" si="695">MA6</f>
        <v>0.05</v>
      </c>
      <c r="MC6" s="25">
        <f t="shared" ref="MC6" si="696">MB6</f>
        <v>0.05</v>
      </c>
      <c r="MD6" s="25">
        <f t="shared" ref="MD6" si="697">MC6</f>
        <v>0.05</v>
      </c>
      <c r="ME6" s="25">
        <f t="shared" ref="ME6" si="698">MD6</f>
        <v>0.05</v>
      </c>
      <c r="MF6" s="25">
        <f t="shared" ref="MF6" si="699">ME6</f>
        <v>0.05</v>
      </c>
      <c r="MG6" s="25">
        <f t="shared" ref="MG6" si="700">MF6</f>
        <v>0.05</v>
      </c>
      <c r="MH6" s="25">
        <f t="shared" ref="MH6" si="701">MG6</f>
        <v>0.05</v>
      </c>
      <c r="MI6" s="25">
        <f t="shared" ref="MI6" si="702">MH6</f>
        <v>0.05</v>
      </c>
      <c r="MJ6" s="25">
        <f t="shared" ref="MJ6" si="703">MI6</f>
        <v>0.05</v>
      </c>
      <c r="MK6" s="25">
        <f t="shared" ref="MK6" si="704">MJ6</f>
        <v>0.05</v>
      </c>
      <c r="ML6" s="25">
        <f t="shared" ref="ML6" si="705">MK6</f>
        <v>0.05</v>
      </c>
      <c r="MM6" s="25">
        <f t="shared" ref="MM6" si="706">ML6</f>
        <v>0.05</v>
      </c>
      <c r="MN6" s="25">
        <f t="shared" ref="MN6" si="707">MM6</f>
        <v>0.05</v>
      </c>
      <c r="MO6" s="25">
        <f t="shared" ref="MO6" si="708">MN6</f>
        <v>0.05</v>
      </c>
      <c r="MP6" s="25">
        <f t="shared" ref="MP6" si="709">MO6</f>
        <v>0.05</v>
      </c>
      <c r="MQ6" s="25">
        <f t="shared" ref="MQ6" si="710">MP6</f>
        <v>0.05</v>
      </c>
      <c r="MR6" s="25">
        <f t="shared" ref="MR6" si="711">MQ6</f>
        <v>0.05</v>
      </c>
      <c r="MS6" s="25">
        <f t="shared" ref="MS6" si="712">MR6</f>
        <v>0.05</v>
      </c>
      <c r="MT6" s="25">
        <f t="shared" ref="MT6" si="713">MS6</f>
        <v>0.05</v>
      </c>
      <c r="MU6" s="25">
        <f t="shared" ref="MU6" si="714">MT6</f>
        <v>0.05</v>
      </c>
      <c r="MV6" s="25">
        <f t="shared" ref="MV6" si="715">MU6</f>
        <v>0.05</v>
      </c>
      <c r="MW6" s="25">
        <f t="shared" ref="MW6" si="716">MV6</f>
        <v>0.05</v>
      </c>
      <c r="MX6" s="25">
        <f t="shared" ref="MX6" si="717">MW6</f>
        <v>0.05</v>
      </c>
      <c r="MY6" s="25">
        <f t="shared" ref="MY6" si="718">MX6</f>
        <v>0.05</v>
      </c>
      <c r="MZ6" s="25">
        <f t="shared" ref="MZ6" si="719">MY6</f>
        <v>0.05</v>
      </c>
      <c r="NA6" s="25">
        <f t="shared" ref="NA6" si="720">MZ6</f>
        <v>0.05</v>
      </c>
      <c r="NB6" s="25">
        <f t="shared" ref="NB6" si="721">NA6</f>
        <v>0.05</v>
      </c>
      <c r="NC6" s="25">
        <f t="shared" ref="NC6" si="722">NB6</f>
        <v>0.05</v>
      </c>
      <c r="ND6" s="25">
        <f t="shared" ref="ND6" si="723">NC6</f>
        <v>0.05</v>
      </c>
    </row>
    <row r="7" spans="1:368" x14ac:dyDescent="0.25">
      <c r="B7" s="4" t="s">
        <v>39</v>
      </c>
      <c r="C7" s="1" t="s">
        <v>1</v>
      </c>
      <c r="D7" s="19">
        <v>0.2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</row>
    <row r="8" spans="1:368" x14ac:dyDescent="0.25">
      <c r="A8" s="42"/>
      <c r="B8" s="42" t="s">
        <v>61</v>
      </c>
    </row>
    <row r="9" spans="1:368" x14ac:dyDescent="0.25">
      <c r="B9" s="4" t="s">
        <v>42</v>
      </c>
      <c r="C9" s="5" t="s">
        <v>1</v>
      </c>
      <c r="D9" s="23">
        <v>800000000</v>
      </c>
      <c r="H9" s="6"/>
    </row>
    <row r="11" spans="1:368" ht="13.8" x14ac:dyDescent="0.3">
      <c r="A11" s="54">
        <v>1</v>
      </c>
      <c r="B11" s="10" t="str">
        <f>"Кредитное/лизинговое предложение-"&amp;A11</f>
        <v>Кредитное/лизинговое предложение-1</v>
      </c>
    </row>
    <row r="12" spans="1:368" s="4" customFormat="1" x14ac:dyDescent="0.25">
      <c r="B12" s="4" t="s">
        <v>70</v>
      </c>
      <c r="C12" s="5" t="s">
        <v>1</v>
      </c>
      <c r="D12" s="23">
        <v>240</v>
      </c>
      <c r="G12" s="5"/>
      <c r="H12" s="2">
        <f>IF(AND(H$4-$H$4&gt;0,H$4-$H$4&lt;=$D12),1,0)</f>
        <v>0</v>
      </c>
      <c r="I12" s="2">
        <f>IF(AND(I$4-$H$4&gt;0,I$4-$H$4&lt;=$D12),1,0)</f>
        <v>1</v>
      </c>
      <c r="J12" s="2">
        <f>IF(AND(J$4-$H$4&gt;0,J$4-$H$4&lt;=$D12),1,0)</f>
        <v>1</v>
      </c>
      <c r="K12" s="2">
        <f>IF(AND(K$4-$H$4&gt;0,K$4-$H$4&lt;=$D12),1,0)</f>
        <v>1</v>
      </c>
      <c r="L12" s="2">
        <f t="shared" ref="L12:BW12" si="724">IF(AND(L$4-$H$4&gt;0,L$4-$H$4&lt;=$D12),1,0)</f>
        <v>1</v>
      </c>
      <c r="M12" s="2">
        <f t="shared" si="724"/>
        <v>1</v>
      </c>
      <c r="N12" s="2">
        <f t="shared" si="724"/>
        <v>1</v>
      </c>
      <c r="O12" s="2">
        <f t="shared" si="724"/>
        <v>1</v>
      </c>
      <c r="P12" s="2">
        <f t="shared" si="724"/>
        <v>1</v>
      </c>
      <c r="Q12" s="2">
        <f t="shared" si="724"/>
        <v>1</v>
      </c>
      <c r="R12" s="2">
        <f t="shared" si="724"/>
        <v>1</v>
      </c>
      <c r="S12" s="2">
        <f t="shared" si="724"/>
        <v>1</v>
      </c>
      <c r="T12" s="2">
        <f t="shared" si="724"/>
        <v>1</v>
      </c>
      <c r="U12" s="2">
        <f t="shared" si="724"/>
        <v>1</v>
      </c>
      <c r="V12" s="2">
        <f t="shared" si="724"/>
        <v>1</v>
      </c>
      <c r="W12" s="2">
        <f t="shared" si="724"/>
        <v>1</v>
      </c>
      <c r="X12" s="2">
        <f t="shared" si="724"/>
        <v>1</v>
      </c>
      <c r="Y12" s="2">
        <f t="shared" si="724"/>
        <v>1</v>
      </c>
      <c r="Z12" s="2">
        <f t="shared" si="724"/>
        <v>1</v>
      </c>
      <c r="AA12" s="2">
        <f t="shared" si="724"/>
        <v>1</v>
      </c>
      <c r="AB12" s="2">
        <f t="shared" si="724"/>
        <v>1</v>
      </c>
      <c r="AC12" s="2">
        <f t="shared" si="724"/>
        <v>1</v>
      </c>
      <c r="AD12" s="2">
        <f t="shared" si="724"/>
        <v>1</v>
      </c>
      <c r="AE12" s="2">
        <f t="shared" si="724"/>
        <v>1</v>
      </c>
      <c r="AF12" s="2">
        <f t="shared" si="724"/>
        <v>1</v>
      </c>
      <c r="AG12" s="2">
        <f t="shared" si="724"/>
        <v>1</v>
      </c>
      <c r="AH12" s="2">
        <f t="shared" si="724"/>
        <v>1</v>
      </c>
      <c r="AI12" s="2">
        <f t="shared" si="724"/>
        <v>1</v>
      </c>
      <c r="AJ12" s="2">
        <f t="shared" si="724"/>
        <v>1</v>
      </c>
      <c r="AK12" s="2">
        <f t="shared" si="724"/>
        <v>1</v>
      </c>
      <c r="AL12" s="2">
        <f t="shared" si="724"/>
        <v>1</v>
      </c>
      <c r="AM12" s="2">
        <f t="shared" si="724"/>
        <v>1</v>
      </c>
      <c r="AN12" s="2">
        <f t="shared" si="724"/>
        <v>1</v>
      </c>
      <c r="AO12" s="2">
        <f t="shared" si="724"/>
        <v>1</v>
      </c>
      <c r="AP12" s="2">
        <f t="shared" si="724"/>
        <v>1</v>
      </c>
      <c r="AQ12" s="2">
        <f t="shared" si="724"/>
        <v>1</v>
      </c>
      <c r="AR12" s="2">
        <f t="shared" si="724"/>
        <v>1</v>
      </c>
      <c r="AS12" s="2">
        <f t="shared" si="724"/>
        <v>1</v>
      </c>
      <c r="AT12" s="2">
        <f t="shared" si="724"/>
        <v>1</v>
      </c>
      <c r="AU12" s="2">
        <f t="shared" si="724"/>
        <v>1</v>
      </c>
      <c r="AV12" s="2">
        <f t="shared" si="724"/>
        <v>1</v>
      </c>
      <c r="AW12" s="2">
        <f t="shared" si="724"/>
        <v>1</v>
      </c>
      <c r="AX12" s="2">
        <f t="shared" si="724"/>
        <v>1</v>
      </c>
      <c r="AY12" s="2">
        <f t="shared" si="724"/>
        <v>1</v>
      </c>
      <c r="AZ12" s="2">
        <f t="shared" si="724"/>
        <v>1</v>
      </c>
      <c r="BA12" s="2">
        <f t="shared" si="724"/>
        <v>1</v>
      </c>
      <c r="BB12" s="2">
        <f t="shared" si="724"/>
        <v>1</v>
      </c>
      <c r="BC12" s="2">
        <f t="shared" si="724"/>
        <v>1</v>
      </c>
      <c r="BD12" s="2">
        <f t="shared" si="724"/>
        <v>1</v>
      </c>
      <c r="BE12" s="2">
        <f t="shared" si="724"/>
        <v>1</v>
      </c>
      <c r="BF12" s="2">
        <f t="shared" si="724"/>
        <v>1</v>
      </c>
      <c r="BG12" s="2">
        <f t="shared" si="724"/>
        <v>1</v>
      </c>
      <c r="BH12" s="2">
        <f t="shared" si="724"/>
        <v>1</v>
      </c>
      <c r="BI12" s="2">
        <f t="shared" si="724"/>
        <v>1</v>
      </c>
      <c r="BJ12" s="2">
        <f t="shared" si="724"/>
        <v>1</v>
      </c>
      <c r="BK12" s="2">
        <f t="shared" si="724"/>
        <v>1</v>
      </c>
      <c r="BL12" s="2">
        <f t="shared" si="724"/>
        <v>1</v>
      </c>
      <c r="BM12" s="2">
        <f t="shared" si="724"/>
        <v>1</v>
      </c>
      <c r="BN12" s="2">
        <f t="shared" si="724"/>
        <v>1</v>
      </c>
      <c r="BO12" s="2">
        <f t="shared" si="724"/>
        <v>1</v>
      </c>
      <c r="BP12" s="2">
        <f t="shared" si="724"/>
        <v>1</v>
      </c>
      <c r="BQ12" s="2">
        <f t="shared" si="724"/>
        <v>1</v>
      </c>
      <c r="BR12" s="2">
        <f t="shared" si="724"/>
        <v>1</v>
      </c>
      <c r="BS12" s="2">
        <f t="shared" si="724"/>
        <v>1</v>
      </c>
      <c r="BT12" s="2">
        <f t="shared" si="724"/>
        <v>1</v>
      </c>
      <c r="BU12" s="2">
        <f t="shared" si="724"/>
        <v>1</v>
      </c>
      <c r="BV12" s="2">
        <f t="shared" si="724"/>
        <v>1</v>
      </c>
      <c r="BW12" s="2">
        <f t="shared" si="724"/>
        <v>1</v>
      </c>
      <c r="BX12" s="2">
        <f t="shared" ref="BX12:EI12" si="725">IF(AND(BX$4-$H$4&gt;0,BX$4-$H$4&lt;=$D12),1,0)</f>
        <v>1</v>
      </c>
      <c r="BY12" s="2">
        <f t="shared" si="725"/>
        <v>1</v>
      </c>
      <c r="BZ12" s="2">
        <f t="shared" si="725"/>
        <v>1</v>
      </c>
      <c r="CA12" s="2">
        <f t="shared" si="725"/>
        <v>1</v>
      </c>
      <c r="CB12" s="2">
        <f t="shared" si="725"/>
        <v>1</v>
      </c>
      <c r="CC12" s="2">
        <f t="shared" si="725"/>
        <v>1</v>
      </c>
      <c r="CD12" s="2">
        <f t="shared" si="725"/>
        <v>1</v>
      </c>
      <c r="CE12" s="2">
        <f t="shared" si="725"/>
        <v>1</v>
      </c>
      <c r="CF12" s="2">
        <f t="shared" si="725"/>
        <v>1</v>
      </c>
      <c r="CG12" s="2">
        <f t="shared" si="725"/>
        <v>1</v>
      </c>
      <c r="CH12" s="2">
        <f t="shared" si="725"/>
        <v>1</v>
      </c>
      <c r="CI12" s="2">
        <f t="shared" si="725"/>
        <v>1</v>
      </c>
      <c r="CJ12" s="2">
        <f t="shared" si="725"/>
        <v>1</v>
      </c>
      <c r="CK12" s="2">
        <f t="shared" si="725"/>
        <v>1</v>
      </c>
      <c r="CL12" s="2">
        <f t="shared" si="725"/>
        <v>1</v>
      </c>
      <c r="CM12" s="2">
        <f t="shared" si="725"/>
        <v>1</v>
      </c>
      <c r="CN12" s="2">
        <f t="shared" si="725"/>
        <v>1</v>
      </c>
      <c r="CO12" s="2">
        <f t="shared" si="725"/>
        <v>1</v>
      </c>
      <c r="CP12" s="2">
        <f t="shared" si="725"/>
        <v>1</v>
      </c>
      <c r="CQ12" s="2">
        <f t="shared" si="725"/>
        <v>1</v>
      </c>
      <c r="CR12" s="2">
        <f t="shared" si="725"/>
        <v>1</v>
      </c>
      <c r="CS12" s="2">
        <f t="shared" si="725"/>
        <v>1</v>
      </c>
      <c r="CT12" s="2">
        <f t="shared" si="725"/>
        <v>1</v>
      </c>
      <c r="CU12" s="2">
        <f t="shared" si="725"/>
        <v>1</v>
      </c>
      <c r="CV12" s="2">
        <f t="shared" si="725"/>
        <v>1</v>
      </c>
      <c r="CW12" s="2">
        <f t="shared" si="725"/>
        <v>1</v>
      </c>
      <c r="CX12" s="2">
        <f t="shared" si="725"/>
        <v>1</v>
      </c>
      <c r="CY12" s="2">
        <f t="shared" si="725"/>
        <v>1</v>
      </c>
      <c r="CZ12" s="2">
        <f t="shared" si="725"/>
        <v>1</v>
      </c>
      <c r="DA12" s="2">
        <f t="shared" si="725"/>
        <v>1</v>
      </c>
      <c r="DB12" s="2">
        <f t="shared" si="725"/>
        <v>1</v>
      </c>
      <c r="DC12" s="2">
        <f t="shared" si="725"/>
        <v>1</v>
      </c>
      <c r="DD12" s="2">
        <f t="shared" si="725"/>
        <v>1</v>
      </c>
      <c r="DE12" s="2">
        <f t="shared" si="725"/>
        <v>1</v>
      </c>
      <c r="DF12" s="2">
        <f t="shared" si="725"/>
        <v>1</v>
      </c>
      <c r="DG12" s="2">
        <f t="shared" si="725"/>
        <v>1</v>
      </c>
      <c r="DH12" s="2">
        <f t="shared" si="725"/>
        <v>1</v>
      </c>
      <c r="DI12" s="2">
        <f t="shared" si="725"/>
        <v>1</v>
      </c>
      <c r="DJ12" s="2">
        <f t="shared" si="725"/>
        <v>1</v>
      </c>
      <c r="DK12" s="2">
        <f t="shared" si="725"/>
        <v>1</v>
      </c>
      <c r="DL12" s="2">
        <f t="shared" si="725"/>
        <v>1</v>
      </c>
      <c r="DM12" s="2">
        <f t="shared" si="725"/>
        <v>1</v>
      </c>
      <c r="DN12" s="2">
        <f t="shared" si="725"/>
        <v>1</v>
      </c>
      <c r="DO12" s="2">
        <f t="shared" si="725"/>
        <v>1</v>
      </c>
      <c r="DP12" s="2">
        <f t="shared" si="725"/>
        <v>1</v>
      </c>
      <c r="DQ12" s="2">
        <f t="shared" si="725"/>
        <v>1</v>
      </c>
      <c r="DR12" s="2">
        <f t="shared" si="725"/>
        <v>1</v>
      </c>
      <c r="DS12" s="2">
        <f t="shared" si="725"/>
        <v>1</v>
      </c>
      <c r="DT12" s="2">
        <f t="shared" si="725"/>
        <v>1</v>
      </c>
      <c r="DU12" s="2">
        <f t="shared" si="725"/>
        <v>1</v>
      </c>
      <c r="DV12" s="2">
        <f t="shared" si="725"/>
        <v>1</v>
      </c>
      <c r="DW12" s="2">
        <f t="shared" si="725"/>
        <v>1</v>
      </c>
      <c r="DX12" s="2">
        <f t="shared" si="725"/>
        <v>1</v>
      </c>
      <c r="DY12" s="2">
        <f t="shared" si="725"/>
        <v>1</v>
      </c>
      <c r="DZ12" s="2">
        <f t="shared" si="725"/>
        <v>1</v>
      </c>
      <c r="EA12" s="2">
        <f t="shared" si="725"/>
        <v>1</v>
      </c>
      <c r="EB12" s="2">
        <f t="shared" si="725"/>
        <v>1</v>
      </c>
      <c r="EC12" s="2">
        <f t="shared" si="725"/>
        <v>1</v>
      </c>
      <c r="ED12" s="2">
        <f t="shared" si="725"/>
        <v>1</v>
      </c>
      <c r="EE12" s="2">
        <f t="shared" si="725"/>
        <v>1</v>
      </c>
      <c r="EF12" s="2">
        <f t="shared" si="725"/>
        <v>1</v>
      </c>
      <c r="EG12" s="2">
        <f t="shared" si="725"/>
        <v>1</v>
      </c>
      <c r="EH12" s="2">
        <f t="shared" si="725"/>
        <v>1</v>
      </c>
      <c r="EI12" s="2">
        <f t="shared" si="725"/>
        <v>1</v>
      </c>
      <c r="EJ12" s="2">
        <f t="shared" ref="EJ12:GU12" si="726">IF(AND(EJ$4-$H$4&gt;0,EJ$4-$H$4&lt;=$D12),1,0)</f>
        <v>1</v>
      </c>
      <c r="EK12" s="2">
        <f t="shared" si="726"/>
        <v>1</v>
      </c>
      <c r="EL12" s="2">
        <f t="shared" si="726"/>
        <v>1</v>
      </c>
      <c r="EM12" s="2">
        <f t="shared" si="726"/>
        <v>1</v>
      </c>
      <c r="EN12" s="2">
        <f t="shared" si="726"/>
        <v>1</v>
      </c>
      <c r="EO12" s="2">
        <f t="shared" si="726"/>
        <v>1</v>
      </c>
      <c r="EP12" s="2">
        <f t="shared" si="726"/>
        <v>1</v>
      </c>
      <c r="EQ12" s="2">
        <f t="shared" si="726"/>
        <v>1</v>
      </c>
      <c r="ER12" s="2">
        <f t="shared" si="726"/>
        <v>1</v>
      </c>
      <c r="ES12" s="2">
        <f t="shared" si="726"/>
        <v>1</v>
      </c>
      <c r="ET12" s="2">
        <f t="shared" si="726"/>
        <v>1</v>
      </c>
      <c r="EU12" s="2">
        <f t="shared" si="726"/>
        <v>1</v>
      </c>
      <c r="EV12" s="2">
        <f t="shared" si="726"/>
        <v>1</v>
      </c>
      <c r="EW12" s="2">
        <f t="shared" si="726"/>
        <v>1</v>
      </c>
      <c r="EX12" s="2">
        <f t="shared" si="726"/>
        <v>1</v>
      </c>
      <c r="EY12" s="2">
        <f t="shared" si="726"/>
        <v>1</v>
      </c>
      <c r="EZ12" s="2">
        <f t="shared" si="726"/>
        <v>1</v>
      </c>
      <c r="FA12" s="2">
        <f t="shared" si="726"/>
        <v>1</v>
      </c>
      <c r="FB12" s="2">
        <f t="shared" si="726"/>
        <v>1</v>
      </c>
      <c r="FC12" s="2">
        <f t="shared" si="726"/>
        <v>1</v>
      </c>
      <c r="FD12" s="2">
        <f t="shared" si="726"/>
        <v>1</v>
      </c>
      <c r="FE12" s="2">
        <f t="shared" si="726"/>
        <v>1</v>
      </c>
      <c r="FF12" s="2">
        <f t="shared" si="726"/>
        <v>1</v>
      </c>
      <c r="FG12" s="2">
        <f t="shared" si="726"/>
        <v>1</v>
      </c>
      <c r="FH12" s="2">
        <f t="shared" si="726"/>
        <v>1</v>
      </c>
      <c r="FI12" s="2">
        <f t="shared" si="726"/>
        <v>1</v>
      </c>
      <c r="FJ12" s="2">
        <f t="shared" si="726"/>
        <v>1</v>
      </c>
      <c r="FK12" s="2">
        <f t="shared" si="726"/>
        <v>1</v>
      </c>
      <c r="FL12" s="2">
        <f t="shared" si="726"/>
        <v>1</v>
      </c>
      <c r="FM12" s="2">
        <f t="shared" si="726"/>
        <v>1</v>
      </c>
      <c r="FN12" s="2">
        <f t="shared" si="726"/>
        <v>1</v>
      </c>
      <c r="FO12" s="2">
        <f t="shared" si="726"/>
        <v>1</v>
      </c>
      <c r="FP12" s="2">
        <f t="shared" si="726"/>
        <v>1</v>
      </c>
      <c r="FQ12" s="2">
        <f t="shared" si="726"/>
        <v>1</v>
      </c>
      <c r="FR12" s="2">
        <f t="shared" si="726"/>
        <v>1</v>
      </c>
      <c r="FS12" s="2">
        <f t="shared" si="726"/>
        <v>1</v>
      </c>
      <c r="FT12" s="2">
        <f t="shared" si="726"/>
        <v>1</v>
      </c>
      <c r="FU12" s="2">
        <f t="shared" si="726"/>
        <v>1</v>
      </c>
      <c r="FV12" s="2">
        <f t="shared" si="726"/>
        <v>1</v>
      </c>
      <c r="FW12" s="2">
        <f t="shared" si="726"/>
        <v>1</v>
      </c>
      <c r="FX12" s="2">
        <f t="shared" si="726"/>
        <v>1</v>
      </c>
      <c r="FY12" s="2">
        <f t="shared" si="726"/>
        <v>1</v>
      </c>
      <c r="FZ12" s="2">
        <f t="shared" si="726"/>
        <v>1</v>
      </c>
      <c r="GA12" s="2">
        <f t="shared" si="726"/>
        <v>1</v>
      </c>
      <c r="GB12" s="2">
        <f t="shared" si="726"/>
        <v>1</v>
      </c>
      <c r="GC12" s="2">
        <f t="shared" si="726"/>
        <v>1</v>
      </c>
      <c r="GD12" s="2">
        <f t="shared" si="726"/>
        <v>1</v>
      </c>
      <c r="GE12" s="2">
        <f t="shared" si="726"/>
        <v>1</v>
      </c>
      <c r="GF12" s="2">
        <f t="shared" si="726"/>
        <v>1</v>
      </c>
      <c r="GG12" s="2">
        <f t="shared" si="726"/>
        <v>1</v>
      </c>
      <c r="GH12" s="2">
        <f t="shared" si="726"/>
        <v>1</v>
      </c>
      <c r="GI12" s="2">
        <f t="shared" si="726"/>
        <v>1</v>
      </c>
      <c r="GJ12" s="2">
        <f t="shared" si="726"/>
        <v>1</v>
      </c>
      <c r="GK12" s="2">
        <f t="shared" si="726"/>
        <v>1</v>
      </c>
      <c r="GL12" s="2">
        <f t="shared" si="726"/>
        <v>1</v>
      </c>
      <c r="GM12" s="2">
        <f t="shared" si="726"/>
        <v>1</v>
      </c>
      <c r="GN12" s="2">
        <f t="shared" si="726"/>
        <v>1</v>
      </c>
      <c r="GO12" s="2">
        <f t="shared" si="726"/>
        <v>1</v>
      </c>
      <c r="GP12" s="2">
        <f t="shared" si="726"/>
        <v>1</v>
      </c>
      <c r="GQ12" s="2">
        <f t="shared" si="726"/>
        <v>1</v>
      </c>
      <c r="GR12" s="2">
        <f t="shared" si="726"/>
        <v>1</v>
      </c>
      <c r="GS12" s="2">
        <f t="shared" si="726"/>
        <v>1</v>
      </c>
      <c r="GT12" s="2">
        <f t="shared" si="726"/>
        <v>1</v>
      </c>
      <c r="GU12" s="2">
        <f t="shared" si="726"/>
        <v>1</v>
      </c>
      <c r="GV12" s="2">
        <f t="shared" ref="GV12:JG12" si="727">IF(AND(GV$4-$H$4&gt;0,GV$4-$H$4&lt;=$D12),1,0)</f>
        <v>1</v>
      </c>
      <c r="GW12" s="2">
        <f t="shared" si="727"/>
        <v>1</v>
      </c>
      <c r="GX12" s="2">
        <f t="shared" si="727"/>
        <v>1</v>
      </c>
      <c r="GY12" s="2">
        <f t="shared" si="727"/>
        <v>1</v>
      </c>
      <c r="GZ12" s="2">
        <f t="shared" si="727"/>
        <v>1</v>
      </c>
      <c r="HA12" s="2">
        <f t="shared" si="727"/>
        <v>1</v>
      </c>
      <c r="HB12" s="2">
        <f t="shared" si="727"/>
        <v>1</v>
      </c>
      <c r="HC12" s="2">
        <f t="shared" si="727"/>
        <v>1</v>
      </c>
      <c r="HD12" s="2">
        <f t="shared" si="727"/>
        <v>1</v>
      </c>
      <c r="HE12" s="2">
        <f t="shared" si="727"/>
        <v>1</v>
      </c>
      <c r="HF12" s="2">
        <f t="shared" si="727"/>
        <v>1</v>
      </c>
      <c r="HG12" s="2">
        <f t="shared" si="727"/>
        <v>1</v>
      </c>
      <c r="HH12" s="2">
        <f t="shared" si="727"/>
        <v>1</v>
      </c>
      <c r="HI12" s="2">
        <f t="shared" si="727"/>
        <v>1</v>
      </c>
      <c r="HJ12" s="2">
        <f t="shared" si="727"/>
        <v>1</v>
      </c>
      <c r="HK12" s="2">
        <f t="shared" si="727"/>
        <v>1</v>
      </c>
      <c r="HL12" s="2">
        <f t="shared" si="727"/>
        <v>1</v>
      </c>
      <c r="HM12" s="2">
        <f t="shared" si="727"/>
        <v>1</v>
      </c>
      <c r="HN12" s="2">
        <f t="shared" si="727"/>
        <v>1</v>
      </c>
      <c r="HO12" s="2">
        <f t="shared" si="727"/>
        <v>1</v>
      </c>
      <c r="HP12" s="2">
        <f t="shared" si="727"/>
        <v>1</v>
      </c>
      <c r="HQ12" s="2">
        <f t="shared" si="727"/>
        <v>1</v>
      </c>
      <c r="HR12" s="2">
        <f t="shared" si="727"/>
        <v>1</v>
      </c>
      <c r="HS12" s="2">
        <f t="shared" si="727"/>
        <v>1</v>
      </c>
      <c r="HT12" s="2">
        <f t="shared" si="727"/>
        <v>1</v>
      </c>
      <c r="HU12" s="2">
        <f t="shared" si="727"/>
        <v>1</v>
      </c>
      <c r="HV12" s="2">
        <f t="shared" si="727"/>
        <v>1</v>
      </c>
      <c r="HW12" s="2">
        <f t="shared" si="727"/>
        <v>1</v>
      </c>
      <c r="HX12" s="2">
        <f t="shared" si="727"/>
        <v>1</v>
      </c>
      <c r="HY12" s="2">
        <f t="shared" si="727"/>
        <v>1</v>
      </c>
      <c r="HZ12" s="2">
        <f t="shared" si="727"/>
        <v>1</v>
      </c>
      <c r="IA12" s="2">
        <f t="shared" si="727"/>
        <v>1</v>
      </c>
      <c r="IB12" s="2">
        <f t="shared" si="727"/>
        <v>1</v>
      </c>
      <c r="IC12" s="2">
        <f t="shared" si="727"/>
        <v>1</v>
      </c>
      <c r="ID12" s="2">
        <f t="shared" si="727"/>
        <v>1</v>
      </c>
      <c r="IE12" s="2">
        <f t="shared" si="727"/>
        <v>1</v>
      </c>
      <c r="IF12" s="2">
        <f t="shared" si="727"/>
        <v>1</v>
      </c>
      <c r="IG12" s="2">
        <f t="shared" si="727"/>
        <v>1</v>
      </c>
      <c r="IH12" s="2">
        <f t="shared" si="727"/>
        <v>1</v>
      </c>
      <c r="II12" s="2">
        <f t="shared" si="727"/>
        <v>1</v>
      </c>
      <c r="IJ12" s="2">
        <f t="shared" si="727"/>
        <v>1</v>
      </c>
      <c r="IK12" s="2">
        <f t="shared" si="727"/>
        <v>1</v>
      </c>
      <c r="IL12" s="2">
        <f t="shared" si="727"/>
        <v>1</v>
      </c>
      <c r="IM12" s="2">
        <f t="shared" si="727"/>
        <v>1</v>
      </c>
      <c r="IN12" s="2">
        <f t="shared" si="727"/>
        <v>1</v>
      </c>
      <c r="IO12" s="2">
        <f t="shared" si="727"/>
        <v>0</v>
      </c>
      <c r="IP12" s="2">
        <f t="shared" si="727"/>
        <v>0</v>
      </c>
      <c r="IQ12" s="2">
        <f t="shared" si="727"/>
        <v>0</v>
      </c>
      <c r="IR12" s="2">
        <f t="shared" si="727"/>
        <v>0</v>
      </c>
      <c r="IS12" s="2">
        <f t="shared" si="727"/>
        <v>0</v>
      </c>
      <c r="IT12" s="2">
        <f t="shared" si="727"/>
        <v>0</v>
      </c>
      <c r="IU12" s="2">
        <f t="shared" si="727"/>
        <v>0</v>
      </c>
      <c r="IV12" s="2">
        <f t="shared" si="727"/>
        <v>0</v>
      </c>
      <c r="IW12" s="2">
        <f t="shared" si="727"/>
        <v>0</v>
      </c>
      <c r="IX12" s="2">
        <f t="shared" si="727"/>
        <v>0</v>
      </c>
      <c r="IY12" s="2">
        <f t="shared" si="727"/>
        <v>0</v>
      </c>
      <c r="IZ12" s="2">
        <f t="shared" si="727"/>
        <v>0</v>
      </c>
      <c r="JA12" s="2">
        <f t="shared" si="727"/>
        <v>0</v>
      </c>
      <c r="JB12" s="2">
        <f t="shared" si="727"/>
        <v>0</v>
      </c>
      <c r="JC12" s="2">
        <f t="shared" si="727"/>
        <v>0</v>
      </c>
      <c r="JD12" s="2">
        <f t="shared" si="727"/>
        <v>0</v>
      </c>
      <c r="JE12" s="2">
        <f t="shared" si="727"/>
        <v>0</v>
      </c>
      <c r="JF12" s="2">
        <f t="shared" si="727"/>
        <v>0</v>
      </c>
      <c r="JG12" s="2">
        <f t="shared" si="727"/>
        <v>0</v>
      </c>
      <c r="JH12" s="2">
        <f t="shared" ref="JH12:LS12" si="728">IF(AND(JH$4-$H$4&gt;0,JH$4-$H$4&lt;=$D12),1,0)</f>
        <v>0</v>
      </c>
      <c r="JI12" s="2">
        <f t="shared" si="728"/>
        <v>0</v>
      </c>
      <c r="JJ12" s="2">
        <f t="shared" si="728"/>
        <v>0</v>
      </c>
      <c r="JK12" s="2">
        <f t="shared" si="728"/>
        <v>0</v>
      </c>
      <c r="JL12" s="2">
        <f t="shared" si="728"/>
        <v>0</v>
      </c>
      <c r="JM12" s="2">
        <f t="shared" si="728"/>
        <v>0</v>
      </c>
      <c r="JN12" s="2">
        <f t="shared" si="728"/>
        <v>0</v>
      </c>
      <c r="JO12" s="2">
        <f t="shared" si="728"/>
        <v>0</v>
      </c>
      <c r="JP12" s="2">
        <f t="shared" si="728"/>
        <v>0</v>
      </c>
      <c r="JQ12" s="2">
        <f t="shared" si="728"/>
        <v>0</v>
      </c>
      <c r="JR12" s="2">
        <f t="shared" si="728"/>
        <v>0</v>
      </c>
      <c r="JS12" s="2">
        <f t="shared" si="728"/>
        <v>0</v>
      </c>
      <c r="JT12" s="2">
        <f t="shared" si="728"/>
        <v>0</v>
      </c>
      <c r="JU12" s="2">
        <f t="shared" si="728"/>
        <v>0</v>
      </c>
      <c r="JV12" s="2">
        <f t="shared" si="728"/>
        <v>0</v>
      </c>
      <c r="JW12" s="2">
        <f t="shared" si="728"/>
        <v>0</v>
      </c>
      <c r="JX12" s="2">
        <f t="shared" si="728"/>
        <v>0</v>
      </c>
      <c r="JY12" s="2">
        <f t="shared" si="728"/>
        <v>0</v>
      </c>
      <c r="JZ12" s="2">
        <f t="shared" si="728"/>
        <v>0</v>
      </c>
      <c r="KA12" s="2">
        <f t="shared" si="728"/>
        <v>0</v>
      </c>
      <c r="KB12" s="2">
        <f t="shared" si="728"/>
        <v>0</v>
      </c>
      <c r="KC12" s="2">
        <f t="shared" si="728"/>
        <v>0</v>
      </c>
      <c r="KD12" s="2">
        <f t="shared" si="728"/>
        <v>0</v>
      </c>
      <c r="KE12" s="2">
        <f t="shared" si="728"/>
        <v>0</v>
      </c>
      <c r="KF12" s="2">
        <f t="shared" si="728"/>
        <v>0</v>
      </c>
      <c r="KG12" s="2">
        <f t="shared" si="728"/>
        <v>0</v>
      </c>
      <c r="KH12" s="2">
        <f t="shared" si="728"/>
        <v>0</v>
      </c>
      <c r="KI12" s="2">
        <f t="shared" si="728"/>
        <v>0</v>
      </c>
      <c r="KJ12" s="2">
        <f t="shared" si="728"/>
        <v>0</v>
      </c>
      <c r="KK12" s="2">
        <f t="shared" si="728"/>
        <v>0</v>
      </c>
      <c r="KL12" s="2">
        <f t="shared" si="728"/>
        <v>0</v>
      </c>
      <c r="KM12" s="2">
        <f t="shared" si="728"/>
        <v>0</v>
      </c>
      <c r="KN12" s="2">
        <f t="shared" si="728"/>
        <v>0</v>
      </c>
      <c r="KO12" s="2">
        <f t="shared" si="728"/>
        <v>0</v>
      </c>
      <c r="KP12" s="2">
        <f t="shared" si="728"/>
        <v>0</v>
      </c>
      <c r="KQ12" s="2">
        <f t="shared" si="728"/>
        <v>0</v>
      </c>
      <c r="KR12" s="2">
        <f t="shared" si="728"/>
        <v>0</v>
      </c>
      <c r="KS12" s="2">
        <f t="shared" si="728"/>
        <v>0</v>
      </c>
      <c r="KT12" s="2">
        <f t="shared" si="728"/>
        <v>0</v>
      </c>
      <c r="KU12" s="2">
        <f t="shared" si="728"/>
        <v>0</v>
      </c>
      <c r="KV12" s="2">
        <f t="shared" si="728"/>
        <v>0</v>
      </c>
      <c r="KW12" s="2">
        <f t="shared" si="728"/>
        <v>0</v>
      </c>
      <c r="KX12" s="2">
        <f t="shared" si="728"/>
        <v>0</v>
      </c>
      <c r="KY12" s="2">
        <f t="shared" si="728"/>
        <v>0</v>
      </c>
      <c r="KZ12" s="2">
        <f t="shared" si="728"/>
        <v>0</v>
      </c>
      <c r="LA12" s="2">
        <f t="shared" si="728"/>
        <v>0</v>
      </c>
      <c r="LB12" s="2">
        <f t="shared" si="728"/>
        <v>0</v>
      </c>
      <c r="LC12" s="2">
        <f t="shared" si="728"/>
        <v>0</v>
      </c>
      <c r="LD12" s="2">
        <f t="shared" si="728"/>
        <v>0</v>
      </c>
      <c r="LE12" s="2">
        <f t="shared" si="728"/>
        <v>0</v>
      </c>
      <c r="LF12" s="2">
        <f t="shared" si="728"/>
        <v>0</v>
      </c>
      <c r="LG12" s="2">
        <f t="shared" si="728"/>
        <v>0</v>
      </c>
      <c r="LH12" s="2">
        <f t="shared" si="728"/>
        <v>0</v>
      </c>
      <c r="LI12" s="2">
        <f t="shared" si="728"/>
        <v>0</v>
      </c>
      <c r="LJ12" s="2">
        <f t="shared" si="728"/>
        <v>0</v>
      </c>
      <c r="LK12" s="2">
        <f t="shared" si="728"/>
        <v>0</v>
      </c>
      <c r="LL12" s="2">
        <f t="shared" si="728"/>
        <v>0</v>
      </c>
      <c r="LM12" s="2">
        <f t="shared" si="728"/>
        <v>0</v>
      </c>
      <c r="LN12" s="2">
        <f t="shared" si="728"/>
        <v>0</v>
      </c>
      <c r="LO12" s="2">
        <f t="shared" si="728"/>
        <v>0</v>
      </c>
      <c r="LP12" s="2">
        <f t="shared" si="728"/>
        <v>0</v>
      </c>
      <c r="LQ12" s="2">
        <f t="shared" si="728"/>
        <v>0</v>
      </c>
      <c r="LR12" s="2">
        <f t="shared" si="728"/>
        <v>0</v>
      </c>
      <c r="LS12" s="2">
        <f t="shared" si="728"/>
        <v>0</v>
      </c>
      <c r="LT12" s="2">
        <f t="shared" ref="LT12:ND12" si="729">IF(AND(LT$4-$H$4&gt;0,LT$4-$H$4&lt;=$D12),1,0)</f>
        <v>0</v>
      </c>
      <c r="LU12" s="2">
        <f t="shared" si="729"/>
        <v>0</v>
      </c>
      <c r="LV12" s="2">
        <f t="shared" si="729"/>
        <v>0</v>
      </c>
      <c r="LW12" s="2">
        <f t="shared" si="729"/>
        <v>0</v>
      </c>
      <c r="LX12" s="2">
        <f t="shared" si="729"/>
        <v>0</v>
      </c>
      <c r="LY12" s="2">
        <f t="shared" si="729"/>
        <v>0</v>
      </c>
      <c r="LZ12" s="2">
        <f t="shared" si="729"/>
        <v>0</v>
      </c>
      <c r="MA12" s="2">
        <f t="shared" si="729"/>
        <v>0</v>
      </c>
      <c r="MB12" s="2">
        <f t="shared" si="729"/>
        <v>0</v>
      </c>
      <c r="MC12" s="2">
        <f t="shared" si="729"/>
        <v>0</v>
      </c>
      <c r="MD12" s="2">
        <f t="shared" si="729"/>
        <v>0</v>
      </c>
      <c r="ME12" s="2">
        <f t="shared" si="729"/>
        <v>0</v>
      </c>
      <c r="MF12" s="2">
        <f t="shared" si="729"/>
        <v>0</v>
      </c>
      <c r="MG12" s="2">
        <f t="shared" si="729"/>
        <v>0</v>
      </c>
      <c r="MH12" s="2">
        <f t="shared" si="729"/>
        <v>0</v>
      </c>
      <c r="MI12" s="2">
        <f t="shared" si="729"/>
        <v>0</v>
      </c>
      <c r="MJ12" s="2">
        <f t="shared" si="729"/>
        <v>0</v>
      </c>
      <c r="MK12" s="2">
        <f t="shared" si="729"/>
        <v>0</v>
      </c>
      <c r="ML12" s="2">
        <f t="shared" si="729"/>
        <v>0</v>
      </c>
      <c r="MM12" s="2">
        <f t="shared" si="729"/>
        <v>0</v>
      </c>
      <c r="MN12" s="2">
        <f t="shared" si="729"/>
        <v>0</v>
      </c>
      <c r="MO12" s="2">
        <f t="shared" si="729"/>
        <v>0</v>
      </c>
      <c r="MP12" s="2">
        <f t="shared" si="729"/>
        <v>0</v>
      </c>
      <c r="MQ12" s="2">
        <f t="shared" si="729"/>
        <v>0</v>
      </c>
      <c r="MR12" s="2">
        <f t="shared" si="729"/>
        <v>0</v>
      </c>
      <c r="MS12" s="2">
        <f t="shared" si="729"/>
        <v>0</v>
      </c>
      <c r="MT12" s="2">
        <f t="shared" si="729"/>
        <v>0</v>
      </c>
      <c r="MU12" s="2">
        <f t="shared" si="729"/>
        <v>0</v>
      </c>
      <c r="MV12" s="2">
        <f t="shared" si="729"/>
        <v>0</v>
      </c>
      <c r="MW12" s="2">
        <f t="shared" si="729"/>
        <v>0</v>
      </c>
      <c r="MX12" s="2">
        <f t="shared" si="729"/>
        <v>0</v>
      </c>
      <c r="MY12" s="2">
        <f t="shared" si="729"/>
        <v>0</v>
      </c>
      <c r="MZ12" s="2">
        <f t="shared" si="729"/>
        <v>0</v>
      </c>
      <c r="NA12" s="2">
        <f t="shared" si="729"/>
        <v>0</v>
      </c>
      <c r="NB12" s="2">
        <f t="shared" si="729"/>
        <v>0</v>
      </c>
      <c r="NC12" s="2">
        <f t="shared" si="729"/>
        <v>0</v>
      </c>
      <c r="ND12" s="2">
        <f t="shared" si="729"/>
        <v>0</v>
      </c>
    </row>
    <row r="13" spans="1:368" x14ac:dyDescent="0.25">
      <c r="A13" s="4"/>
    </row>
    <row r="14" spans="1:368" x14ac:dyDescent="0.25">
      <c r="A14" s="4"/>
      <c r="B14" s="2" t="s">
        <v>43</v>
      </c>
      <c r="C14" s="5" t="s">
        <v>1</v>
      </c>
      <c r="D14" s="43">
        <v>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</row>
    <row r="15" spans="1:368" s="4" customFormat="1" x14ac:dyDescent="0.25">
      <c r="B15" s="4" t="s">
        <v>5</v>
      </c>
      <c r="C15" s="5"/>
      <c r="D15" s="13">
        <f>$D$9*D14</f>
        <v>800000000</v>
      </c>
      <c r="G15" s="5"/>
      <c r="I15" s="8"/>
    </row>
    <row r="16" spans="1:368" s="4" customFormat="1" x14ac:dyDescent="0.25">
      <c r="B16" s="4" t="s">
        <v>4</v>
      </c>
      <c r="C16" s="5"/>
      <c r="D16" s="15"/>
      <c r="G16" s="5"/>
      <c r="H16" s="6">
        <f>-D15</f>
        <v>-800000000</v>
      </c>
    </row>
    <row r="17" spans="1:368" x14ac:dyDescent="0.25">
      <c r="A17" s="4"/>
      <c r="B17" s="2" t="s">
        <v>2</v>
      </c>
      <c r="C17" s="5" t="s">
        <v>1</v>
      </c>
      <c r="D17" s="29">
        <v>1.2E-2</v>
      </c>
    </row>
    <row r="18" spans="1:368" s="4" customFormat="1" x14ac:dyDescent="0.25">
      <c r="B18" s="35" t="s">
        <v>3</v>
      </c>
      <c r="C18" s="33"/>
      <c r="D18" s="36"/>
      <c r="E18" s="35"/>
      <c r="F18" s="35"/>
      <c r="G18" s="33"/>
      <c r="H18" s="46"/>
      <c r="I18" s="46">
        <f>I$6+$D17</f>
        <v>6.2E-2</v>
      </c>
      <c r="J18" s="46">
        <f>J$6+$D17</f>
        <v>6.2E-2</v>
      </c>
      <c r="K18" s="46">
        <f>K$6+$D17</f>
        <v>6.2E-2</v>
      </c>
      <c r="L18" s="46">
        <f t="shared" ref="L18" si="730">L$6+$D17</f>
        <v>6.2E-2</v>
      </c>
      <c r="M18" s="46">
        <f t="shared" ref="M18" si="731">M$6+$D17</f>
        <v>6.2E-2</v>
      </c>
      <c r="N18" s="46">
        <f t="shared" ref="N18" si="732">N$6+$D17</f>
        <v>6.2E-2</v>
      </c>
      <c r="O18" s="46">
        <f t="shared" ref="O18" si="733">O$6+$D17</f>
        <v>6.2E-2</v>
      </c>
      <c r="P18" s="46">
        <f t="shared" ref="P18" si="734">P$6+$D17</f>
        <v>6.2E-2</v>
      </c>
      <c r="Q18" s="46">
        <f t="shared" ref="Q18" si="735">Q$6+$D17</f>
        <v>6.2E-2</v>
      </c>
      <c r="R18" s="46">
        <f t="shared" ref="R18" si="736">R$6+$D17</f>
        <v>6.2E-2</v>
      </c>
      <c r="S18" s="46">
        <f t="shared" ref="S18" si="737">S$6+$D17</f>
        <v>6.2E-2</v>
      </c>
      <c r="T18" s="46">
        <f t="shared" ref="T18" si="738">T$6+$D17</f>
        <v>6.2E-2</v>
      </c>
      <c r="U18" s="46">
        <f t="shared" ref="U18" si="739">U$6+$D17</f>
        <v>6.2E-2</v>
      </c>
      <c r="V18" s="46">
        <f t="shared" ref="V18" si="740">V$6+$D17</f>
        <v>6.2E-2</v>
      </c>
      <c r="W18" s="46">
        <f t="shared" ref="W18" si="741">W$6+$D17</f>
        <v>6.2E-2</v>
      </c>
      <c r="X18" s="46">
        <f t="shared" ref="X18" si="742">X$6+$D17</f>
        <v>6.2E-2</v>
      </c>
      <c r="Y18" s="46">
        <f t="shared" ref="Y18" si="743">Y$6+$D17</f>
        <v>6.2E-2</v>
      </c>
      <c r="Z18" s="46">
        <f t="shared" ref="Z18" si="744">Z$6+$D17</f>
        <v>6.2E-2</v>
      </c>
      <c r="AA18" s="46">
        <f t="shared" ref="AA18" si="745">AA$6+$D17</f>
        <v>6.2E-2</v>
      </c>
      <c r="AB18" s="46">
        <f t="shared" ref="AB18" si="746">AB$6+$D17</f>
        <v>6.2E-2</v>
      </c>
      <c r="AC18" s="46">
        <f t="shared" ref="AC18" si="747">AC$6+$D17</f>
        <v>6.2E-2</v>
      </c>
      <c r="AD18" s="46">
        <f t="shared" ref="AD18" si="748">AD$6+$D17</f>
        <v>6.2E-2</v>
      </c>
      <c r="AE18" s="46">
        <f t="shared" ref="AE18" si="749">AE$6+$D17</f>
        <v>6.2E-2</v>
      </c>
      <c r="AF18" s="46">
        <f t="shared" ref="AF18" si="750">AF$6+$D17</f>
        <v>6.2E-2</v>
      </c>
      <c r="AG18" s="46">
        <f t="shared" ref="AG18" si="751">AG$6+$D17</f>
        <v>6.2E-2</v>
      </c>
      <c r="AH18" s="46">
        <f t="shared" ref="AH18" si="752">AH$6+$D17</f>
        <v>6.2E-2</v>
      </c>
      <c r="AI18" s="46">
        <f t="shared" ref="AI18" si="753">AI$6+$D17</f>
        <v>6.2E-2</v>
      </c>
      <c r="AJ18" s="46">
        <f t="shared" ref="AJ18" si="754">AJ$6+$D17</f>
        <v>6.2E-2</v>
      </c>
      <c r="AK18" s="46">
        <f t="shared" ref="AK18" si="755">AK$6+$D17</f>
        <v>6.2E-2</v>
      </c>
      <c r="AL18" s="46">
        <f t="shared" ref="AL18" si="756">AL$6+$D17</f>
        <v>6.2E-2</v>
      </c>
      <c r="AM18" s="46">
        <f t="shared" ref="AM18" si="757">AM$6+$D17</f>
        <v>6.2E-2</v>
      </c>
      <c r="AN18" s="46">
        <f t="shared" ref="AN18" si="758">AN$6+$D17</f>
        <v>6.2E-2</v>
      </c>
      <c r="AO18" s="46">
        <f t="shared" ref="AO18" si="759">AO$6+$D17</f>
        <v>6.2E-2</v>
      </c>
      <c r="AP18" s="46">
        <f t="shared" ref="AP18" si="760">AP$6+$D17</f>
        <v>6.2E-2</v>
      </c>
      <c r="AQ18" s="46">
        <f t="shared" ref="AQ18" si="761">AQ$6+$D17</f>
        <v>6.2E-2</v>
      </c>
      <c r="AR18" s="46">
        <f t="shared" ref="AR18" si="762">AR$6+$D17</f>
        <v>6.2E-2</v>
      </c>
      <c r="AS18" s="46">
        <f t="shared" ref="AS18" si="763">AS$6+$D17</f>
        <v>6.2E-2</v>
      </c>
      <c r="AT18" s="46">
        <f t="shared" ref="AT18" si="764">AT$6+$D17</f>
        <v>6.2E-2</v>
      </c>
      <c r="AU18" s="46">
        <f t="shared" ref="AU18" si="765">AU$6+$D17</f>
        <v>6.2E-2</v>
      </c>
      <c r="AV18" s="46">
        <f t="shared" ref="AV18" si="766">AV$6+$D17</f>
        <v>6.2E-2</v>
      </c>
      <c r="AW18" s="46">
        <f t="shared" ref="AW18" si="767">AW$6+$D17</f>
        <v>6.2E-2</v>
      </c>
      <c r="AX18" s="46">
        <f t="shared" ref="AX18" si="768">AX$6+$D17</f>
        <v>6.2E-2</v>
      </c>
      <c r="AY18" s="46">
        <f t="shared" ref="AY18" si="769">AY$6+$D17</f>
        <v>6.2E-2</v>
      </c>
      <c r="AZ18" s="46">
        <f t="shared" ref="AZ18" si="770">AZ$6+$D17</f>
        <v>6.2E-2</v>
      </c>
      <c r="BA18" s="46">
        <f t="shared" ref="BA18" si="771">BA$6+$D17</f>
        <v>6.2E-2</v>
      </c>
      <c r="BB18" s="46">
        <f t="shared" ref="BB18" si="772">BB$6+$D17</f>
        <v>6.2E-2</v>
      </c>
      <c r="BC18" s="46">
        <f t="shared" ref="BC18" si="773">BC$6+$D17</f>
        <v>6.2E-2</v>
      </c>
      <c r="BD18" s="46">
        <f t="shared" ref="BD18" si="774">BD$6+$D17</f>
        <v>6.2E-2</v>
      </c>
      <c r="BE18" s="46">
        <f t="shared" ref="BE18" si="775">BE$6+$D17</f>
        <v>6.2E-2</v>
      </c>
      <c r="BF18" s="46">
        <f t="shared" ref="BF18" si="776">BF$6+$D17</f>
        <v>6.2E-2</v>
      </c>
      <c r="BG18" s="46">
        <f t="shared" ref="BG18" si="777">BG$6+$D17</f>
        <v>6.2E-2</v>
      </c>
      <c r="BH18" s="46">
        <f t="shared" ref="BH18" si="778">BH$6+$D17</f>
        <v>6.2E-2</v>
      </c>
      <c r="BI18" s="46">
        <f t="shared" ref="BI18" si="779">BI$6+$D17</f>
        <v>6.2E-2</v>
      </c>
      <c r="BJ18" s="46">
        <f t="shared" ref="BJ18" si="780">BJ$6+$D17</f>
        <v>6.2E-2</v>
      </c>
      <c r="BK18" s="46">
        <f t="shared" ref="BK18" si="781">BK$6+$D17</f>
        <v>6.2E-2</v>
      </c>
      <c r="BL18" s="46">
        <f t="shared" ref="BL18" si="782">BL$6+$D17</f>
        <v>6.2E-2</v>
      </c>
      <c r="BM18" s="46">
        <f t="shared" ref="BM18" si="783">BM$6+$D17</f>
        <v>6.2E-2</v>
      </c>
      <c r="BN18" s="46">
        <f t="shared" ref="BN18" si="784">BN$6+$D17</f>
        <v>6.2E-2</v>
      </c>
      <c r="BO18" s="46">
        <f t="shared" ref="BO18" si="785">BO$6+$D17</f>
        <v>6.2E-2</v>
      </c>
      <c r="BP18" s="46">
        <f t="shared" ref="BP18" si="786">BP$6+$D17</f>
        <v>6.2E-2</v>
      </c>
      <c r="BQ18" s="46">
        <f t="shared" ref="BQ18" si="787">BQ$6+$D17</f>
        <v>6.2E-2</v>
      </c>
      <c r="BR18" s="46">
        <f t="shared" ref="BR18" si="788">BR$6+$D17</f>
        <v>6.2E-2</v>
      </c>
      <c r="BS18" s="46">
        <f t="shared" ref="BS18" si="789">BS$6+$D17</f>
        <v>6.2E-2</v>
      </c>
      <c r="BT18" s="46">
        <f t="shared" ref="BT18" si="790">BT$6+$D17</f>
        <v>6.2E-2</v>
      </c>
      <c r="BU18" s="46">
        <f t="shared" ref="BU18" si="791">BU$6+$D17</f>
        <v>6.2E-2</v>
      </c>
      <c r="BV18" s="46">
        <f t="shared" ref="BV18" si="792">BV$6+$D17</f>
        <v>6.2E-2</v>
      </c>
      <c r="BW18" s="46">
        <f t="shared" ref="BW18" si="793">BW$6+$D17</f>
        <v>6.2E-2</v>
      </c>
      <c r="BX18" s="46">
        <f t="shared" ref="BX18" si="794">BX$6+$D17</f>
        <v>6.2E-2</v>
      </c>
      <c r="BY18" s="46">
        <f t="shared" ref="BY18" si="795">BY$6+$D17</f>
        <v>6.2E-2</v>
      </c>
      <c r="BZ18" s="46">
        <f t="shared" ref="BZ18" si="796">BZ$6+$D17</f>
        <v>6.2E-2</v>
      </c>
      <c r="CA18" s="46">
        <f t="shared" ref="CA18" si="797">CA$6+$D17</f>
        <v>6.2E-2</v>
      </c>
      <c r="CB18" s="46">
        <f t="shared" ref="CB18" si="798">CB$6+$D17</f>
        <v>6.2E-2</v>
      </c>
      <c r="CC18" s="46">
        <f t="shared" ref="CC18" si="799">CC$6+$D17</f>
        <v>6.2E-2</v>
      </c>
      <c r="CD18" s="46">
        <f t="shared" ref="CD18" si="800">CD$6+$D17</f>
        <v>6.2E-2</v>
      </c>
      <c r="CE18" s="46">
        <f t="shared" ref="CE18" si="801">CE$6+$D17</f>
        <v>6.2E-2</v>
      </c>
      <c r="CF18" s="46">
        <f t="shared" ref="CF18" si="802">CF$6+$D17</f>
        <v>6.2E-2</v>
      </c>
      <c r="CG18" s="46">
        <f t="shared" ref="CG18" si="803">CG$6+$D17</f>
        <v>6.2E-2</v>
      </c>
      <c r="CH18" s="46">
        <f t="shared" ref="CH18" si="804">CH$6+$D17</f>
        <v>6.2E-2</v>
      </c>
      <c r="CI18" s="46">
        <f t="shared" ref="CI18" si="805">CI$6+$D17</f>
        <v>6.2E-2</v>
      </c>
      <c r="CJ18" s="46">
        <f t="shared" ref="CJ18" si="806">CJ$6+$D17</f>
        <v>6.2E-2</v>
      </c>
      <c r="CK18" s="46">
        <f t="shared" ref="CK18" si="807">CK$6+$D17</f>
        <v>6.2E-2</v>
      </c>
      <c r="CL18" s="46">
        <f t="shared" ref="CL18" si="808">CL$6+$D17</f>
        <v>6.2E-2</v>
      </c>
      <c r="CM18" s="46">
        <f t="shared" ref="CM18" si="809">CM$6+$D17</f>
        <v>6.2E-2</v>
      </c>
      <c r="CN18" s="46">
        <f t="shared" ref="CN18" si="810">CN$6+$D17</f>
        <v>6.2E-2</v>
      </c>
      <c r="CO18" s="46">
        <f t="shared" ref="CO18" si="811">CO$6+$D17</f>
        <v>6.2E-2</v>
      </c>
      <c r="CP18" s="46">
        <f t="shared" ref="CP18" si="812">CP$6+$D17</f>
        <v>6.2E-2</v>
      </c>
      <c r="CQ18" s="46">
        <f t="shared" ref="CQ18" si="813">CQ$6+$D17</f>
        <v>6.2E-2</v>
      </c>
      <c r="CR18" s="46">
        <f t="shared" ref="CR18" si="814">CR$6+$D17</f>
        <v>6.2E-2</v>
      </c>
      <c r="CS18" s="46">
        <f t="shared" ref="CS18" si="815">CS$6+$D17</f>
        <v>6.2E-2</v>
      </c>
      <c r="CT18" s="46">
        <f t="shared" ref="CT18" si="816">CT$6+$D17</f>
        <v>6.2E-2</v>
      </c>
      <c r="CU18" s="46">
        <f t="shared" ref="CU18" si="817">CU$6+$D17</f>
        <v>6.2E-2</v>
      </c>
      <c r="CV18" s="46">
        <f t="shared" ref="CV18" si="818">CV$6+$D17</f>
        <v>6.2E-2</v>
      </c>
      <c r="CW18" s="46">
        <f t="shared" ref="CW18" si="819">CW$6+$D17</f>
        <v>6.2E-2</v>
      </c>
      <c r="CX18" s="46">
        <f t="shared" ref="CX18" si="820">CX$6+$D17</f>
        <v>6.2E-2</v>
      </c>
      <c r="CY18" s="46">
        <f t="shared" ref="CY18" si="821">CY$6+$D17</f>
        <v>6.2E-2</v>
      </c>
      <c r="CZ18" s="46">
        <f t="shared" ref="CZ18" si="822">CZ$6+$D17</f>
        <v>6.2E-2</v>
      </c>
      <c r="DA18" s="46">
        <f t="shared" ref="DA18" si="823">DA$6+$D17</f>
        <v>6.2E-2</v>
      </c>
      <c r="DB18" s="46">
        <f t="shared" ref="DB18" si="824">DB$6+$D17</f>
        <v>6.2E-2</v>
      </c>
      <c r="DC18" s="46">
        <f t="shared" ref="DC18" si="825">DC$6+$D17</f>
        <v>6.2E-2</v>
      </c>
      <c r="DD18" s="46">
        <f t="shared" ref="DD18" si="826">DD$6+$D17</f>
        <v>6.2E-2</v>
      </c>
      <c r="DE18" s="46">
        <f t="shared" ref="DE18" si="827">DE$6+$D17</f>
        <v>6.2E-2</v>
      </c>
      <c r="DF18" s="46">
        <f t="shared" ref="DF18" si="828">DF$6+$D17</f>
        <v>6.2E-2</v>
      </c>
      <c r="DG18" s="46">
        <f t="shared" ref="DG18" si="829">DG$6+$D17</f>
        <v>6.2E-2</v>
      </c>
      <c r="DH18" s="46">
        <f t="shared" ref="DH18" si="830">DH$6+$D17</f>
        <v>6.2E-2</v>
      </c>
      <c r="DI18" s="46">
        <f t="shared" ref="DI18" si="831">DI$6+$D17</f>
        <v>6.2E-2</v>
      </c>
      <c r="DJ18" s="46">
        <f t="shared" ref="DJ18" si="832">DJ$6+$D17</f>
        <v>6.2E-2</v>
      </c>
      <c r="DK18" s="46">
        <f t="shared" ref="DK18" si="833">DK$6+$D17</f>
        <v>6.2E-2</v>
      </c>
      <c r="DL18" s="46">
        <f t="shared" ref="DL18" si="834">DL$6+$D17</f>
        <v>6.2E-2</v>
      </c>
      <c r="DM18" s="46">
        <f t="shared" ref="DM18" si="835">DM$6+$D17</f>
        <v>6.2E-2</v>
      </c>
      <c r="DN18" s="46">
        <f t="shared" ref="DN18" si="836">DN$6+$D17</f>
        <v>6.2E-2</v>
      </c>
      <c r="DO18" s="46">
        <f t="shared" ref="DO18" si="837">DO$6+$D17</f>
        <v>6.2E-2</v>
      </c>
      <c r="DP18" s="46">
        <f t="shared" ref="DP18" si="838">DP$6+$D17</f>
        <v>6.2E-2</v>
      </c>
      <c r="DQ18" s="46">
        <f t="shared" ref="DQ18" si="839">DQ$6+$D17</f>
        <v>6.2E-2</v>
      </c>
      <c r="DR18" s="46">
        <f t="shared" ref="DR18" si="840">DR$6+$D17</f>
        <v>6.2E-2</v>
      </c>
      <c r="DS18" s="46">
        <f t="shared" ref="DS18" si="841">DS$6+$D17</f>
        <v>6.2E-2</v>
      </c>
      <c r="DT18" s="46">
        <f t="shared" ref="DT18" si="842">DT$6+$D17</f>
        <v>6.2E-2</v>
      </c>
      <c r="DU18" s="46">
        <f t="shared" ref="DU18" si="843">DU$6+$D17</f>
        <v>6.2E-2</v>
      </c>
      <c r="DV18" s="46">
        <f t="shared" ref="DV18" si="844">DV$6+$D17</f>
        <v>6.2E-2</v>
      </c>
      <c r="DW18" s="46">
        <f t="shared" ref="DW18" si="845">DW$6+$D17</f>
        <v>6.2E-2</v>
      </c>
      <c r="DX18" s="46">
        <f t="shared" ref="DX18" si="846">DX$6+$D17</f>
        <v>6.2E-2</v>
      </c>
      <c r="DY18" s="46">
        <f t="shared" ref="DY18" si="847">DY$6+$D17</f>
        <v>6.2E-2</v>
      </c>
      <c r="DZ18" s="46">
        <f t="shared" ref="DZ18" si="848">DZ$6+$D17</f>
        <v>6.2E-2</v>
      </c>
      <c r="EA18" s="46">
        <f t="shared" ref="EA18" si="849">EA$6+$D17</f>
        <v>6.2E-2</v>
      </c>
      <c r="EB18" s="46">
        <f t="shared" ref="EB18" si="850">EB$6+$D17</f>
        <v>6.2E-2</v>
      </c>
      <c r="EC18" s="46">
        <f t="shared" ref="EC18" si="851">EC$6+$D17</f>
        <v>6.2E-2</v>
      </c>
      <c r="ED18" s="46">
        <f t="shared" ref="ED18" si="852">ED$6+$D17</f>
        <v>6.2E-2</v>
      </c>
      <c r="EE18" s="46">
        <f t="shared" ref="EE18" si="853">EE$6+$D17</f>
        <v>6.2E-2</v>
      </c>
      <c r="EF18" s="46">
        <f t="shared" ref="EF18" si="854">EF$6+$D17</f>
        <v>6.2E-2</v>
      </c>
      <c r="EG18" s="46">
        <f t="shared" ref="EG18" si="855">EG$6+$D17</f>
        <v>6.2E-2</v>
      </c>
      <c r="EH18" s="46">
        <f t="shared" ref="EH18" si="856">EH$6+$D17</f>
        <v>6.2E-2</v>
      </c>
      <c r="EI18" s="46">
        <f t="shared" ref="EI18" si="857">EI$6+$D17</f>
        <v>6.2E-2</v>
      </c>
      <c r="EJ18" s="46">
        <f t="shared" ref="EJ18" si="858">EJ$6+$D17</f>
        <v>6.2E-2</v>
      </c>
      <c r="EK18" s="46">
        <f t="shared" ref="EK18" si="859">EK$6+$D17</f>
        <v>6.2E-2</v>
      </c>
      <c r="EL18" s="46">
        <f t="shared" ref="EL18" si="860">EL$6+$D17</f>
        <v>6.2E-2</v>
      </c>
      <c r="EM18" s="46">
        <f t="shared" ref="EM18" si="861">EM$6+$D17</f>
        <v>6.2E-2</v>
      </c>
      <c r="EN18" s="46">
        <f t="shared" ref="EN18" si="862">EN$6+$D17</f>
        <v>6.2E-2</v>
      </c>
      <c r="EO18" s="46">
        <f t="shared" ref="EO18" si="863">EO$6+$D17</f>
        <v>6.2E-2</v>
      </c>
      <c r="EP18" s="46">
        <f t="shared" ref="EP18" si="864">EP$6+$D17</f>
        <v>6.2E-2</v>
      </c>
      <c r="EQ18" s="46">
        <f t="shared" ref="EQ18" si="865">EQ$6+$D17</f>
        <v>6.2E-2</v>
      </c>
      <c r="ER18" s="46">
        <f t="shared" ref="ER18" si="866">ER$6+$D17</f>
        <v>6.2E-2</v>
      </c>
      <c r="ES18" s="46">
        <f t="shared" ref="ES18" si="867">ES$6+$D17</f>
        <v>6.2E-2</v>
      </c>
      <c r="ET18" s="46">
        <f t="shared" ref="ET18" si="868">ET$6+$D17</f>
        <v>6.2E-2</v>
      </c>
      <c r="EU18" s="46">
        <f t="shared" ref="EU18" si="869">EU$6+$D17</f>
        <v>6.2E-2</v>
      </c>
      <c r="EV18" s="46">
        <f t="shared" ref="EV18" si="870">EV$6+$D17</f>
        <v>6.2E-2</v>
      </c>
      <c r="EW18" s="46">
        <f t="shared" ref="EW18" si="871">EW$6+$D17</f>
        <v>6.2E-2</v>
      </c>
      <c r="EX18" s="46">
        <f t="shared" ref="EX18" si="872">EX$6+$D17</f>
        <v>6.2E-2</v>
      </c>
      <c r="EY18" s="46">
        <f t="shared" ref="EY18" si="873">EY$6+$D17</f>
        <v>6.2E-2</v>
      </c>
      <c r="EZ18" s="46">
        <f t="shared" ref="EZ18" si="874">EZ$6+$D17</f>
        <v>6.2E-2</v>
      </c>
      <c r="FA18" s="46">
        <f t="shared" ref="FA18" si="875">FA$6+$D17</f>
        <v>6.2E-2</v>
      </c>
      <c r="FB18" s="46">
        <f t="shared" ref="FB18" si="876">FB$6+$D17</f>
        <v>6.2E-2</v>
      </c>
      <c r="FC18" s="46">
        <f t="shared" ref="FC18" si="877">FC$6+$D17</f>
        <v>6.2E-2</v>
      </c>
      <c r="FD18" s="46">
        <f t="shared" ref="FD18" si="878">FD$6+$D17</f>
        <v>6.2E-2</v>
      </c>
      <c r="FE18" s="46">
        <f t="shared" ref="FE18" si="879">FE$6+$D17</f>
        <v>6.2E-2</v>
      </c>
      <c r="FF18" s="46">
        <f t="shared" ref="FF18" si="880">FF$6+$D17</f>
        <v>6.2E-2</v>
      </c>
      <c r="FG18" s="46">
        <f t="shared" ref="FG18" si="881">FG$6+$D17</f>
        <v>6.2E-2</v>
      </c>
      <c r="FH18" s="46">
        <f t="shared" ref="FH18" si="882">FH$6+$D17</f>
        <v>6.2E-2</v>
      </c>
      <c r="FI18" s="46">
        <f t="shared" ref="FI18" si="883">FI$6+$D17</f>
        <v>6.2E-2</v>
      </c>
      <c r="FJ18" s="46">
        <f t="shared" ref="FJ18" si="884">FJ$6+$D17</f>
        <v>6.2E-2</v>
      </c>
      <c r="FK18" s="46">
        <f t="shared" ref="FK18" si="885">FK$6+$D17</f>
        <v>6.2E-2</v>
      </c>
      <c r="FL18" s="46">
        <f t="shared" ref="FL18" si="886">FL$6+$D17</f>
        <v>6.2E-2</v>
      </c>
      <c r="FM18" s="46">
        <f t="shared" ref="FM18" si="887">FM$6+$D17</f>
        <v>6.2E-2</v>
      </c>
      <c r="FN18" s="46">
        <f t="shared" ref="FN18" si="888">FN$6+$D17</f>
        <v>6.2E-2</v>
      </c>
      <c r="FO18" s="46">
        <f t="shared" ref="FO18" si="889">FO$6+$D17</f>
        <v>6.2E-2</v>
      </c>
      <c r="FP18" s="46">
        <f t="shared" ref="FP18" si="890">FP$6+$D17</f>
        <v>6.2E-2</v>
      </c>
      <c r="FQ18" s="46">
        <f t="shared" ref="FQ18" si="891">FQ$6+$D17</f>
        <v>6.2E-2</v>
      </c>
      <c r="FR18" s="46">
        <f t="shared" ref="FR18" si="892">FR$6+$D17</f>
        <v>6.2E-2</v>
      </c>
      <c r="FS18" s="46">
        <f t="shared" ref="FS18" si="893">FS$6+$D17</f>
        <v>6.2E-2</v>
      </c>
      <c r="FT18" s="46">
        <f t="shared" ref="FT18" si="894">FT$6+$D17</f>
        <v>6.2E-2</v>
      </c>
      <c r="FU18" s="46">
        <f t="shared" ref="FU18" si="895">FU$6+$D17</f>
        <v>6.2E-2</v>
      </c>
      <c r="FV18" s="46">
        <f t="shared" ref="FV18" si="896">FV$6+$D17</f>
        <v>6.2E-2</v>
      </c>
      <c r="FW18" s="46">
        <f t="shared" ref="FW18" si="897">FW$6+$D17</f>
        <v>6.2E-2</v>
      </c>
      <c r="FX18" s="46">
        <f t="shared" ref="FX18" si="898">FX$6+$D17</f>
        <v>6.2E-2</v>
      </c>
      <c r="FY18" s="46">
        <f t="shared" ref="FY18" si="899">FY$6+$D17</f>
        <v>6.2E-2</v>
      </c>
      <c r="FZ18" s="46">
        <f t="shared" ref="FZ18" si="900">FZ$6+$D17</f>
        <v>6.2E-2</v>
      </c>
      <c r="GA18" s="46">
        <f t="shared" ref="GA18" si="901">GA$6+$D17</f>
        <v>6.2E-2</v>
      </c>
      <c r="GB18" s="46">
        <f t="shared" ref="GB18" si="902">GB$6+$D17</f>
        <v>6.2E-2</v>
      </c>
      <c r="GC18" s="46">
        <f t="shared" ref="GC18" si="903">GC$6+$D17</f>
        <v>6.2E-2</v>
      </c>
      <c r="GD18" s="46">
        <f t="shared" ref="GD18" si="904">GD$6+$D17</f>
        <v>6.2E-2</v>
      </c>
      <c r="GE18" s="46">
        <f t="shared" ref="GE18" si="905">GE$6+$D17</f>
        <v>6.2E-2</v>
      </c>
      <c r="GF18" s="46">
        <f t="shared" ref="GF18" si="906">GF$6+$D17</f>
        <v>6.2E-2</v>
      </c>
      <c r="GG18" s="46">
        <f t="shared" ref="GG18" si="907">GG$6+$D17</f>
        <v>6.2E-2</v>
      </c>
      <c r="GH18" s="46">
        <f t="shared" ref="GH18" si="908">GH$6+$D17</f>
        <v>6.2E-2</v>
      </c>
      <c r="GI18" s="46">
        <f t="shared" ref="GI18" si="909">GI$6+$D17</f>
        <v>6.2E-2</v>
      </c>
      <c r="GJ18" s="46">
        <f t="shared" ref="GJ18" si="910">GJ$6+$D17</f>
        <v>6.2E-2</v>
      </c>
      <c r="GK18" s="46">
        <f t="shared" ref="GK18" si="911">GK$6+$D17</f>
        <v>6.2E-2</v>
      </c>
      <c r="GL18" s="46">
        <f t="shared" ref="GL18" si="912">GL$6+$D17</f>
        <v>6.2E-2</v>
      </c>
      <c r="GM18" s="46">
        <f t="shared" ref="GM18" si="913">GM$6+$D17</f>
        <v>6.2E-2</v>
      </c>
      <c r="GN18" s="46">
        <f t="shared" ref="GN18" si="914">GN$6+$D17</f>
        <v>6.2E-2</v>
      </c>
      <c r="GO18" s="46">
        <f t="shared" ref="GO18" si="915">GO$6+$D17</f>
        <v>6.2E-2</v>
      </c>
      <c r="GP18" s="46">
        <f t="shared" ref="GP18" si="916">GP$6+$D17</f>
        <v>6.2E-2</v>
      </c>
      <c r="GQ18" s="46">
        <f t="shared" ref="GQ18" si="917">GQ$6+$D17</f>
        <v>6.2E-2</v>
      </c>
      <c r="GR18" s="46">
        <f t="shared" ref="GR18" si="918">GR$6+$D17</f>
        <v>6.2E-2</v>
      </c>
      <c r="GS18" s="46">
        <f t="shared" ref="GS18" si="919">GS$6+$D17</f>
        <v>6.2E-2</v>
      </c>
      <c r="GT18" s="46">
        <f t="shared" ref="GT18" si="920">GT$6+$D17</f>
        <v>6.2E-2</v>
      </c>
      <c r="GU18" s="46">
        <f t="shared" ref="GU18" si="921">GU$6+$D17</f>
        <v>6.2E-2</v>
      </c>
      <c r="GV18" s="46">
        <f t="shared" ref="GV18" si="922">GV$6+$D17</f>
        <v>6.2E-2</v>
      </c>
      <c r="GW18" s="46">
        <f t="shared" ref="GW18" si="923">GW$6+$D17</f>
        <v>6.2E-2</v>
      </c>
      <c r="GX18" s="46">
        <f t="shared" ref="GX18" si="924">GX$6+$D17</f>
        <v>6.2E-2</v>
      </c>
      <c r="GY18" s="46">
        <f t="shared" ref="GY18" si="925">GY$6+$D17</f>
        <v>6.2E-2</v>
      </c>
      <c r="GZ18" s="46">
        <f t="shared" ref="GZ18" si="926">GZ$6+$D17</f>
        <v>6.2E-2</v>
      </c>
      <c r="HA18" s="46">
        <f t="shared" ref="HA18" si="927">HA$6+$D17</f>
        <v>6.2E-2</v>
      </c>
      <c r="HB18" s="46">
        <f t="shared" ref="HB18" si="928">HB$6+$D17</f>
        <v>6.2E-2</v>
      </c>
      <c r="HC18" s="46">
        <f t="shared" ref="HC18" si="929">HC$6+$D17</f>
        <v>6.2E-2</v>
      </c>
      <c r="HD18" s="46">
        <f t="shared" ref="HD18" si="930">HD$6+$D17</f>
        <v>6.2E-2</v>
      </c>
      <c r="HE18" s="46">
        <f t="shared" ref="HE18" si="931">HE$6+$D17</f>
        <v>6.2E-2</v>
      </c>
      <c r="HF18" s="46">
        <f t="shared" ref="HF18" si="932">HF$6+$D17</f>
        <v>6.2E-2</v>
      </c>
      <c r="HG18" s="46">
        <f t="shared" ref="HG18" si="933">HG$6+$D17</f>
        <v>6.2E-2</v>
      </c>
      <c r="HH18" s="46">
        <f t="shared" ref="HH18" si="934">HH$6+$D17</f>
        <v>6.2E-2</v>
      </c>
      <c r="HI18" s="46">
        <f t="shared" ref="HI18" si="935">HI$6+$D17</f>
        <v>6.2E-2</v>
      </c>
      <c r="HJ18" s="46">
        <f t="shared" ref="HJ18" si="936">HJ$6+$D17</f>
        <v>6.2E-2</v>
      </c>
      <c r="HK18" s="46">
        <f t="shared" ref="HK18" si="937">HK$6+$D17</f>
        <v>6.2E-2</v>
      </c>
      <c r="HL18" s="46">
        <f t="shared" ref="HL18" si="938">HL$6+$D17</f>
        <v>6.2E-2</v>
      </c>
      <c r="HM18" s="46">
        <f t="shared" ref="HM18" si="939">HM$6+$D17</f>
        <v>6.2E-2</v>
      </c>
      <c r="HN18" s="46">
        <f t="shared" ref="HN18" si="940">HN$6+$D17</f>
        <v>6.2E-2</v>
      </c>
      <c r="HO18" s="46">
        <f t="shared" ref="HO18" si="941">HO$6+$D17</f>
        <v>6.2E-2</v>
      </c>
      <c r="HP18" s="46">
        <f t="shared" ref="HP18" si="942">HP$6+$D17</f>
        <v>6.2E-2</v>
      </c>
      <c r="HQ18" s="46">
        <f t="shared" ref="HQ18" si="943">HQ$6+$D17</f>
        <v>6.2E-2</v>
      </c>
      <c r="HR18" s="46">
        <f t="shared" ref="HR18" si="944">HR$6+$D17</f>
        <v>6.2E-2</v>
      </c>
      <c r="HS18" s="46">
        <f t="shared" ref="HS18" si="945">HS$6+$D17</f>
        <v>6.2E-2</v>
      </c>
      <c r="HT18" s="46">
        <f t="shared" ref="HT18" si="946">HT$6+$D17</f>
        <v>6.2E-2</v>
      </c>
      <c r="HU18" s="46">
        <f t="shared" ref="HU18" si="947">HU$6+$D17</f>
        <v>6.2E-2</v>
      </c>
      <c r="HV18" s="46">
        <f t="shared" ref="HV18" si="948">HV$6+$D17</f>
        <v>6.2E-2</v>
      </c>
      <c r="HW18" s="46">
        <f t="shared" ref="HW18" si="949">HW$6+$D17</f>
        <v>6.2E-2</v>
      </c>
      <c r="HX18" s="46">
        <f t="shared" ref="HX18" si="950">HX$6+$D17</f>
        <v>6.2E-2</v>
      </c>
      <c r="HY18" s="46">
        <f t="shared" ref="HY18" si="951">HY$6+$D17</f>
        <v>6.2E-2</v>
      </c>
      <c r="HZ18" s="46">
        <f t="shared" ref="HZ18" si="952">HZ$6+$D17</f>
        <v>6.2E-2</v>
      </c>
      <c r="IA18" s="46">
        <f t="shared" ref="IA18" si="953">IA$6+$D17</f>
        <v>6.2E-2</v>
      </c>
      <c r="IB18" s="46">
        <f t="shared" ref="IB18" si="954">IB$6+$D17</f>
        <v>6.2E-2</v>
      </c>
      <c r="IC18" s="46">
        <f t="shared" ref="IC18" si="955">IC$6+$D17</f>
        <v>6.2E-2</v>
      </c>
      <c r="ID18" s="46">
        <f t="shared" ref="ID18" si="956">ID$6+$D17</f>
        <v>6.2E-2</v>
      </c>
      <c r="IE18" s="46">
        <f t="shared" ref="IE18" si="957">IE$6+$D17</f>
        <v>6.2E-2</v>
      </c>
      <c r="IF18" s="46">
        <f t="shared" ref="IF18" si="958">IF$6+$D17</f>
        <v>6.2E-2</v>
      </c>
      <c r="IG18" s="46">
        <f t="shared" ref="IG18" si="959">IG$6+$D17</f>
        <v>6.2E-2</v>
      </c>
      <c r="IH18" s="46">
        <f t="shared" ref="IH18" si="960">IH$6+$D17</f>
        <v>6.2E-2</v>
      </c>
      <c r="II18" s="46">
        <f t="shared" ref="II18" si="961">II$6+$D17</f>
        <v>6.2E-2</v>
      </c>
      <c r="IJ18" s="46">
        <f t="shared" ref="IJ18" si="962">IJ$6+$D17</f>
        <v>6.2E-2</v>
      </c>
      <c r="IK18" s="46">
        <f t="shared" ref="IK18" si="963">IK$6+$D17</f>
        <v>6.2E-2</v>
      </c>
      <c r="IL18" s="46">
        <f t="shared" ref="IL18" si="964">IL$6+$D17</f>
        <v>6.2E-2</v>
      </c>
      <c r="IM18" s="46">
        <f t="shared" ref="IM18" si="965">IM$6+$D17</f>
        <v>6.2E-2</v>
      </c>
      <c r="IN18" s="46">
        <f t="shared" ref="IN18" si="966">IN$6+$D17</f>
        <v>6.2E-2</v>
      </c>
      <c r="IO18" s="46">
        <f t="shared" ref="IO18" si="967">IO$6+$D17</f>
        <v>6.2E-2</v>
      </c>
      <c r="IP18" s="46">
        <f t="shared" ref="IP18" si="968">IP$6+$D17</f>
        <v>6.2E-2</v>
      </c>
      <c r="IQ18" s="46">
        <f t="shared" ref="IQ18" si="969">IQ$6+$D17</f>
        <v>6.2E-2</v>
      </c>
      <c r="IR18" s="46">
        <f t="shared" ref="IR18" si="970">IR$6+$D17</f>
        <v>6.2E-2</v>
      </c>
      <c r="IS18" s="46">
        <f t="shared" ref="IS18" si="971">IS$6+$D17</f>
        <v>6.2E-2</v>
      </c>
      <c r="IT18" s="46">
        <f t="shared" ref="IT18" si="972">IT$6+$D17</f>
        <v>6.2E-2</v>
      </c>
      <c r="IU18" s="46">
        <f t="shared" ref="IU18" si="973">IU$6+$D17</f>
        <v>6.2E-2</v>
      </c>
      <c r="IV18" s="46">
        <f t="shared" ref="IV18" si="974">IV$6+$D17</f>
        <v>6.2E-2</v>
      </c>
      <c r="IW18" s="46">
        <f t="shared" ref="IW18" si="975">IW$6+$D17</f>
        <v>6.2E-2</v>
      </c>
      <c r="IX18" s="46">
        <f t="shared" ref="IX18" si="976">IX$6+$D17</f>
        <v>6.2E-2</v>
      </c>
      <c r="IY18" s="46">
        <f t="shared" ref="IY18" si="977">IY$6+$D17</f>
        <v>6.2E-2</v>
      </c>
      <c r="IZ18" s="46">
        <f t="shared" ref="IZ18" si="978">IZ$6+$D17</f>
        <v>6.2E-2</v>
      </c>
      <c r="JA18" s="46">
        <f t="shared" ref="JA18" si="979">JA$6+$D17</f>
        <v>6.2E-2</v>
      </c>
      <c r="JB18" s="46">
        <f t="shared" ref="JB18" si="980">JB$6+$D17</f>
        <v>6.2E-2</v>
      </c>
      <c r="JC18" s="46">
        <f t="shared" ref="JC18" si="981">JC$6+$D17</f>
        <v>6.2E-2</v>
      </c>
      <c r="JD18" s="46">
        <f t="shared" ref="JD18" si="982">JD$6+$D17</f>
        <v>6.2E-2</v>
      </c>
      <c r="JE18" s="46">
        <f t="shared" ref="JE18" si="983">JE$6+$D17</f>
        <v>6.2E-2</v>
      </c>
      <c r="JF18" s="46">
        <f t="shared" ref="JF18" si="984">JF$6+$D17</f>
        <v>6.2E-2</v>
      </c>
      <c r="JG18" s="46">
        <f t="shared" ref="JG18" si="985">JG$6+$D17</f>
        <v>6.2E-2</v>
      </c>
      <c r="JH18" s="46">
        <f t="shared" ref="JH18" si="986">JH$6+$D17</f>
        <v>6.2E-2</v>
      </c>
      <c r="JI18" s="46">
        <f t="shared" ref="JI18" si="987">JI$6+$D17</f>
        <v>6.2E-2</v>
      </c>
      <c r="JJ18" s="46">
        <f t="shared" ref="JJ18" si="988">JJ$6+$D17</f>
        <v>6.2E-2</v>
      </c>
      <c r="JK18" s="46">
        <f t="shared" ref="JK18" si="989">JK$6+$D17</f>
        <v>6.2E-2</v>
      </c>
      <c r="JL18" s="46">
        <f t="shared" ref="JL18" si="990">JL$6+$D17</f>
        <v>6.2E-2</v>
      </c>
      <c r="JM18" s="46">
        <f t="shared" ref="JM18" si="991">JM$6+$D17</f>
        <v>6.2E-2</v>
      </c>
      <c r="JN18" s="46">
        <f t="shared" ref="JN18" si="992">JN$6+$D17</f>
        <v>6.2E-2</v>
      </c>
      <c r="JO18" s="46">
        <f t="shared" ref="JO18" si="993">JO$6+$D17</f>
        <v>6.2E-2</v>
      </c>
      <c r="JP18" s="46">
        <f t="shared" ref="JP18" si="994">JP$6+$D17</f>
        <v>6.2E-2</v>
      </c>
      <c r="JQ18" s="46">
        <f t="shared" ref="JQ18" si="995">JQ$6+$D17</f>
        <v>6.2E-2</v>
      </c>
      <c r="JR18" s="46">
        <f t="shared" ref="JR18" si="996">JR$6+$D17</f>
        <v>6.2E-2</v>
      </c>
      <c r="JS18" s="46">
        <f t="shared" ref="JS18" si="997">JS$6+$D17</f>
        <v>6.2E-2</v>
      </c>
      <c r="JT18" s="46">
        <f t="shared" ref="JT18" si="998">JT$6+$D17</f>
        <v>6.2E-2</v>
      </c>
      <c r="JU18" s="46">
        <f t="shared" ref="JU18" si="999">JU$6+$D17</f>
        <v>6.2E-2</v>
      </c>
      <c r="JV18" s="46">
        <f t="shared" ref="JV18" si="1000">JV$6+$D17</f>
        <v>6.2E-2</v>
      </c>
      <c r="JW18" s="46">
        <f t="shared" ref="JW18" si="1001">JW$6+$D17</f>
        <v>6.2E-2</v>
      </c>
      <c r="JX18" s="46">
        <f t="shared" ref="JX18" si="1002">JX$6+$D17</f>
        <v>6.2E-2</v>
      </c>
      <c r="JY18" s="46">
        <f t="shared" ref="JY18" si="1003">JY$6+$D17</f>
        <v>6.2E-2</v>
      </c>
      <c r="JZ18" s="46">
        <f t="shared" ref="JZ18" si="1004">JZ$6+$D17</f>
        <v>6.2E-2</v>
      </c>
      <c r="KA18" s="46">
        <f t="shared" ref="KA18" si="1005">KA$6+$D17</f>
        <v>6.2E-2</v>
      </c>
      <c r="KB18" s="46">
        <f t="shared" ref="KB18" si="1006">KB$6+$D17</f>
        <v>6.2E-2</v>
      </c>
      <c r="KC18" s="46">
        <f t="shared" ref="KC18" si="1007">KC$6+$D17</f>
        <v>6.2E-2</v>
      </c>
      <c r="KD18" s="46">
        <f t="shared" ref="KD18" si="1008">KD$6+$D17</f>
        <v>6.2E-2</v>
      </c>
      <c r="KE18" s="46">
        <f t="shared" ref="KE18" si="1009">KE$6+$D17</f>
        <v>6.2E-2</v>
      </c>
      <c r="KF18" s="46">
        <f t="shared" ref="KF18" si="1010">KF$6+$D17</f>
        <v>6.2E-2</v>
      </c>
      <c r="KG18" s="46">
        <f t="shared" ref="KG18" si="1011">KG$6+$D17</f>
        <v>6.2E-2</v>
      </c>
      <c r="KH18" s="46">
        <f t="shared" ref="KH18" si="1012">KH$6+$D17</f>
        <v>6.2E-2</v>
      </c>
      <c r="KI18" s="46">
        <f t="shared" ref="KI18" si="1013">KI$6+$D17</f>
        <v>6.2E-2</v>
      </c>
      <c r="KJ18" s="46">
        <f t="shared" ref="KJ18" si="1014">KJ$6+$D17</f>
        <v>6.2E-2</v>
      </c>
      <c r="KK18" s="46">
        <f t="shared" ref="KK18" si="1015">KK$6+$D17</f>
        <v>6.2E-2</v>
      </c>
      <c r="KL18" s="46">
        <f t="shared" ref="KL18" si="1016">KL$6+$D17</f>
        <v>6.2E-2</v>
      </c>
      <c r="KM18" s="46">
        <f t="shared" ref="KM18" si="1017">KM$6+$D17</f>
        <v>6.2E-2</v>
      </c>
      <c r="KN18" s="46">
        <f t="shared" ref="KN18" si="1018">KN$6+$D17</f>
        <v>6.2E-2</v>
      </c>
      <c r="KO18" s="46">
        <f t="shared" ref="KO18" si="1019">KO$6+$D17</f>
        <v>6.2E-2</v>
      </c>
      <c r="KP18" s="46">
        <f t="shared" ref="KP18" si="1020">KP$6+$D17</f>
        <v>6.2E-2</v>
      </c>
      <c r="KQ18" s="46">
        <f t="shared" ref="KQ18" si="1021">KQ$6+$D17</f>
        <v>6.2E-2</v>
      </c>
      <c r="KR18" s="46">
        <f t="shared" ref="KR18" si="1022">KR$6+$D17</f>
        <v>6.2E-2</v>
      </c>
      <c r="KS18" s="46">
        <f t="shared" ref="KS18" si="1023">KS$6+$D17</f>
        <v>6.2E-2</v>
      </c>
      <c r="KT18" s="46">
        <f t="shared" ref="KT18" si="1024">KT$6+$D17</f>
        <v>6.2E-2</v>
      </c>
      <c r="KU18" s="46">
        <f t="shared" ref="KU18" si="1025">KU$6+$D17</f>
        <v>6.2E-2</v>
      </c>
      <c r="KV18" s="46">
        <f t="shared" ref="KV18" si="1026">KV$6+$D17</f>
        <v>6.2E-2</v>
      </c>
      <c r="KW18" s="46">
        <f t="shared" ref="KW18" si="1027">KW$6+$D17</f>
        <v>6.2E-2</v>
      </c>
      <c r="KX18" s="46">
        <f t="shared" ref="KX18" si="1028">KX$6+$D17</f>
        <v>6.2E-2</v>
      </c>
      <c r="KY18" s="46">
        <f t="shared" ref="KY18" si="1029">KY$6+$D17</f>
        <v>6.2E-2</v>
      </c>
      <c r="KZ18" s="46">
        <f t="shared" ref="KZ18" si="1030">KZ$6+$D17</f>
        <v>6.2E-2</v>
      </c>
      <c r="LA18" s="46">
        <f t="shared" ref="LA18" si="1031">LA$6+$D17</f>
        <v>6.2E-2</v>
      </c>
      <c r="LB18" s="46">
        <f t="shared" ref="LB18" si="1032">LB$6+$D17</f>
        <v>6.2E-2</v>
      </c>
      <c r="LC18" s="46">
        <f t="shared" ref="LC18" si="1033">LC$6+$D17</f>
        <v>6.2E-2</v>
      </c>
      <c r="LD18" s="46">
        <f t="shared" ref="LD18" si="1034">LD$6+$D17</f>
        <v>6.2E-2</v>
      </c>
      <c r="LE18" s="46">
        <f t="shared" ref="LE18" si="1035">LE$6+$D17</f>
        <v>6.2E-2</v>
      </c>
      <c r="LF18" s="46">
        <f t="shared" ref="LF18" si="1036">LF$6+$D17</f>
        <v>6.2E-2</v>
      </c>
      <c r="LG18" s="46">
        <f t="shared" ref="LG18" si="1037">LG$6+$D17</f>
        <v>6.2E-2</v>
      </c>
      <c r="LH18" s="46">
        <f t="shared" ref="LH18" si="1038">LH$6+$D17</f>
        <v>6.2E-2</v>
      </c>
      <c r="LI18" s="46">
        <f t="shared" ref="LI18" si="1039">LI$6+$D17</f>
        <v>6.2E-2</v>
      </c>
      <c r="LJ18" s="46">
        <f t="shared" ref="LJ18" si="1040">LJ$6+$D17</f>
        <v>6.2E-2</v>
      </c>
      <c r="LK18" s="46">
        <f t="shared" ref="LK18" si="1041">LK$6+$D17</f>
        <v>6.2E-2</v>
      </c>
      <c r="LL18" s="46">
        <f t="shared" ref="LL18" si="1042">LL$6+$D17</f>
        <v>6.2E-2</v>
      </c>
      <c r="LM18" s="46">
        <f t="shared" ref="LM18" si="1043">LM$6+$D17</f>
        <v>6.2E-2</v>
      </c>
      <c r="LN18" s="46">
        <f t="shared" ref="LN18" si="1044">LN$6+$D17</f>
        <v>6.2E-2</v>
      </c>
      <c r="LO18" s="46">
        <f t="shared" ref="LO18" si="1045">LO$6+$D17</f>
        <v>6.2E-2</v>
      </c>
      <c r="LP18" s="46">
        <f t="shared" ref="LP18" si="1046">LP$6+$D17</f>
        <v>6.2E-2</v>
      </c>
      <c r="LQ18" s="46">
        <f t="shared" ref="LQ18" si="1047">LQ$6+$D17</f>
        <v>6.2E-2</v>
      </c>
      <c r="LR18" s="46">
        <f t="shared" ref="LR18" si="1048">LR$6+$D17</f>
        <v>6.2E-2</v>
      </c>
      <c r="LS18" s="46">
        <f t="shared" ref="LS18" si="1049">LS$6+$D17</f>
        <v>6.2E-2</v>
      </c>
      <c r="LT18" s="46">
        <f t="shared" ref="LT18" si="1050">LT$6+$D17</f>
        <v>6.2E-2</v>
      </c>
      <c r="LU18" s="46">
        <f t="shared" ref="LU18" si="1051">LU$6+$D17</f>
        <v>6.2E-2</v>
      </c>
      <c r="LV18" s="46">
        <f t="shared" ref="LV18" si="1052">LV$6+$D17</f>
        <v>6.2E-2</v>
      </c>
      <c r="LW18" s="46">
        <f t="shared" ref="LW18" si="1053">LW$6+$D17</f>
        <v>6.2E-2</v>
      </c>
      <c r="LX18" s="46">
        <f t="shared" ref="LX18" si="1054">LX$6+$D17</f>
        <v>6.2E-2</v>
      </c>
      <c r="LY18" s="46">
        <f t="shared" ref="LY18" si="1055">LY$6+$D17</f>
        <v>6.2E-2</v>
      </c>
      <c r="LZ18" s="46">
        <f t="shared" ref="LZ18" si="1056">LZ$6+$D17</f>
        <v>6.2E-2</v>
      </c>
      <c r="MA18" s="46">
        <f t="shared" ref="MA18" si="1057">MA$6+$D17</f>
        <v>6.2E-2</v>
      </c>
      <c r="MB18" s="46">
        <f t="shared" ref="MB18" si="1058">MB$6+$D17</f>
        <v>6.2E-2</v>
      </c>
      <c r="MC18" s="46">
        <f t="shared" ref="MC18" si="1059">MC$6+$D17</f>
        <v>6.2E-2</v>
      </c>
      <c r="MD18" s="46">
        <f t="shared" ref="MD18" si="1060">MD$6+$D17</f>
        <v>6.2E-2</v>
      </c>
      <c r="ME18" s="46">
        <f t="shared" ref="ME18" si="1061">ME$6+$D17</f>
        <v>6.2E-2</v>
      </c>
      <c r="MF18" s="46">
        <f t="shared" ref="MF18" si="1062">MF$6+$D17</f>
        <v>6.2E-2</v>
      </c>
      <c r="MG18" s="46">
        <f t="shared" ref="MG18" si="1063">MG$6+$D17</f>
        <v>6.2E-2</v>
      </c>
      <c r="MH18" s="46">
        <f t="shared" ref="MH18" si="1064">MH$6+$D17</f>
        <v>6.2E-2</v>
      </c>
      <c r="MI18" s="46">
        <f t="shared" ref="MI18" si="1065">MI$6+$D17</f>
        <v>6.2E-2</v>
      </c>
      <c r="MJ18" s="46">
        <f t="shared" ref="MJ18" si="1066">MJ$6+$D17</f>
        <v>6.2E-2</v>
      </c>
      <c r="MK18" s="46">
        <f t="shared" ref="MK18" si="1067">MK$6+$D17</f>
        <v>6.2E-2</v>
      </c>
      <c r="ML18" s="46">
        <f t="shared" ref="ML18" si="1068">ML$6+$D17</f>
        <v>6.2E-2</v>
      </c>
      <c r="MM18" s="46">
        <f t="shared" ref="MM18" si="1069">MM$6+$D17</f>
        <v>6.2E-2</v>
      </c>
      <c r="MN18" s="46">
        <f t="shared" ref="MN18" si="1070">MN$6+$D17</f>
        <v>6.2E-2</v>
      </c>
      <c r="MO18" s="46">
        <f t="shared" ref="MO18" si="1071">MO$6+$D17</f>
        <v>6.2E-2</v>
      </c>
      <c r="MP18" s="46">
        <f t="shared" ref="MP18" si="1072">MP$6+$D17</f>
        <v>6.2E-2</v>
      </c>
      <c r="MQ18" s="46">
        <f t="shared" ref="MQ18" si="1073">MQ$6+$D17</f>
        <v>6.2E-2</v>
      </c>
      <c r="MR18" s="46">
        <f t="shared" ref="MR18" si="1074">MR$6+$D17</f>
        <v>6.2E-2</v>
      </c>
      <c r="MS18" s="46">
        <f t="shared" ref="MS18" si="1075">MS$6+$D17</f>
        <v>6.2E-2</v>
      </c>
      <c r="MT18" s="46">
        <f t="shared" ref="MT18" si="1076">MT$6+$D17</f>
        <v>6.2E-2</v>
      </c>
      <c r="MU18" s="46">
        <f t="shared" ref="MU18" si="1077">MU$6+$D17</f>
        <v>6.2E-2</v>
      </c>
      <c r="MV18" s="46">
        <f t="shared" ref="MV18" si="1078">MV$6+$D17</f>
        <v>6.2E-2</v>
      </c>
      <c r="MW18" s="46">
        <f t="shared" ref="MW18" si="1079">MW$6+$D17</f>
        <v>6.2E-2</v>
      </c>
      <c r="MX18" s="46">
        <f t="shared" ref="MX18" si="1080">MX$6+$D17</f>
        <v>6.2E-2</v>
      </c>
      <c r="MY18" s="46">
        <f t="shared" ref="MY18" si="1081">MY$6+$D17</f>
        <v>6.2E-2</v>
      </c>
      <c r="MZ18" s="46">
        <f t="shared" ref="MZ18" si="1082">MZ$6+$D17</f>
        <v>6.2E-2</v>
      </c>
      <c r="NA18" s="46">
        <f t="shared" ref="NA18" si="1083">NA$6+$D17</f>
        <v>6.2E-2</v>
      </c>
      <c r="NB18" s="46">
        <f t="shared" ref="NB18" si="1084">NB$6+$D17</f>
        <v>6.2E-2</v>
      </c>
      <c r="NC18" s="46">
        <f t="shared" ref="NC18" si="1085">NC$6+$D17</f>
        <v>6.2E-2</v>
      </c>
      <c r="ND18" s="46">
        <f t="shared" ref="ND18" si="1086">ND$6+$D17</f>
        <v>6.2E-2</v>
      </c>
    </row>
    <row r="19" spans="1:368" x14ac:dyDescent="0.25">
      <c r="A19" s="4"/>
      <c r="B19" s="2" t="s">
        <v>62</v>
      </c>
      <c r="C19" s="5" t="s">
        <v>1</v>
      </c>
      <c r="D19" s="29">
        <v>0.01</v>
      </c>
      <c r="H19" s="3">
        <f>-H16*$D19</f>
        <v>8000000</v>
      </c>
    </row>
    <row r="20" spans="1:368" s="4" customFormat="1" x14ac:dyDescent="0.25">
      <c r="B20" s="4" t="s">
        <v>6</v>
      </c>
      <c r="C20" s="5" t="s">
        <v>1</v>
      </c>
      <c r="D20" s="22">
        <v>0.25</v>
      </c>
      <c r="G20" s="5"/>
    </row>
    <row r="21" spans="1:368" s="4" customFormat="1" x14ac:dyDescent="0.25">
      <c r="B21" s="4" t="s">
        <v>8</v>
      </c>
      <c r="C21" s="5"/>
      <c r="D21" s="13">
        <f>SUM(H21:ND21)</f>
        <v>200000000</v>
      </c>
      <c r="G21" s="5"/>
      <c r="H21" s="6">
        <f t="shared" ref="H21:K21" si="1087">IF(H$4-$H$4=$D12,$D15*$D20,0)</f>
        <v>0</v>
      </c>
      <c r="I21" s="6">
        <f t="shared" si="1087"/>
        <v>0</v>
      </c>
      <c r="J21" s="6">
        <f t="shared" si="1087"/>
        <v>0</v>
      </c>
      <c r="K21" s="6">
        <f t="shared" si="1087"/>
        <v>0</v>
      </c>
      <c r="L21" s="6">
        <f t="shared" ref="L21" si="1088">IF(L$4-$H$4=$D12,$D15*$D20,0)</f>
        <v>0</v>
      </c>
      <c r="M21" s="6">
        <f t="shared" ref="M21" si="1089">IF(M$4-$H$4=$D12,$D15*$D20,0)</f>
        <v>0</v>
      </c>
      <c r="N21" s="6">
        <f t="shared" ref="N21" si="1090">IF(N$4-$H$4=$D12,$D15*$D20,0)</f>
        <v>0</v>
      </c>
      <c r="O21" s="6">
        <f t="shared" ref="O21" si="1091">IF(O$4-$H$4=$D12,$D15*$D20,0)</f>
        <v>0</v>
      </c>
      <c r="P21" s="6">
        <f t="shared" ref="P21" si="1092">IF(P$4-$H$4=$D12,$D15*$D20,0)</f>
        <v>0</v>
      </c>
      <c r="Q21" s="6">
        <f t="shared" ref="Q21" si="1093">IF(Q$4-$H$4=$D12,$D15*$D20,0)</f>
        <v>0</v>
      </c>
      <c r="R21" s="6">
        <f t="shared" ref="R21" si="1094">IF(R$4-$H$4=$D12,$D15*$D20,0)</f>
        <v>0</v>
      </c>
      <c r="S21" s="6">
        <f t="shared" ref="S21" si="1095">IF(S$4-$H$4=$D12,$D15*$D20,0)</f>
        <v>0</v>
      </c>
      <c r="T21" s="6">
        <f t="shared" ref="T21" si="1096">IF(T$4-$H$4=$D12,$D15*$D20,0)</f>
        <v>0</v>
      </c>
      <c r="U21" s="6">
        <f t="shared" ref="U21" si="1097">IF(U$4-$H$4=$D12,$D15*$D20,0)</f>
        <v>0</v>
      </c>
      <c r="V21" s="6">
        <f t="shared" ref="V21" si="1098">IF(V$4-$H$4=$D12,$D15*$D20,0)</f>
        <v>0</v>
      </c>
      <c r="W21" s="6">
        <f t="shared" ref="W21" si="1099">IF(W$4-$H$4=$D12,$D15*$D20,0)</f>
        <v>0</v>
      </c>
      <c r="X21" s="6">
        <f t="shared" ref="X21" si="1100">IF(X$4-$H$4=$D12,$D15*$D20,0)</f>
        <v>0</v>
      </c>
      <c r="Y21" s="6">
        <f t="shared" ref="Y21" si="1101">IF(Y$4-$H$4=$D12,$D15*$D20,0)</f>
        <v>0</v>
      </c>
      <c r="Z21" s="6">
        <f t="shared" ref="Z21" si="1102">IF(Z$4-$H$4=$D12,$D15*$D20,0)</f>
        <v>0</v>
      </c>
      <c r="AA21" s="6">
        <f t="shared" ref="AA21" si="1103">IF(AA$4-$H$4=$D12,$D15*$D20,0)</f>
        <v>0</v>
      </c>
      <c r="AB21" s="6">
        <f t="shared" ref="AB21" si="1104">IF(AB$4-$H$4=$D12,$D15*$D20,0)</f>
        <v>0</v>
      </c>
      <c r="AC21" s="6">
        <f t="shared" ref="AC21" si="1105">IF(AC$4-$H$4=$D12,$D15*$D20,0)</f>
        <v>0</v>
      </c>
      <c r="AD21" s="6">
        <f t="shared" ref="AD21" si="1106">IF(AD$4-$H$4=$D12,$D15*$D20,0)</f>
        <v>0</v>
      </c>
      <c r="AE21" s="6">
        <f t="shared" ref="AE21" si="1107">IF(AE$4-$H$4=$D12,$D15*$D20,0)</f>
        <v>0</v>
      </c>
      <c r="AF21" s="6">
        <f t="shared" ref="AF21" si="1108">IF(AF$4-$H$4=$D12,$D15*$D20,0)</f>
        <v>0</v>
      </c>
      <c r="AG21" s="6">
        <f t="shared" ref="AG21" si="1109">IF(AG$4-$H$4=$D12,$D15*$D20,0)</f>
        <v>0</v>
      </c>
      <c r="AH21" s="6">
        <f t="shared" ref="AH21" si="1110">IF(AH$4-$H$4=$D12,$D15*$D20,0)</f>
        <v>0</v>
      </c>
      <c r="AI21" s="6">
        <f t="shared" ref="AI21" si="1111">IF(AI$4-$H$4=$D12,$D15*$D20,0)</f>
        <v>0</v>
      </c>
      <c r="AJ21" s="6">
        <f t="shared" ref="AJ21" si="1112">IF(AJ$4-$H$4=$D12,$D15*$D20,0)</f>
        <v>0</v>
      </c>
      <c r="AK21" s="6">
        <f t="shared" ref="AK21" si="1113">IF(AK$4-$H$4=$D12,$D15*$D20,0)</f>
        <v>0</v>
      </c>
      <c r="AL21" s="6">
        <f t="shared" ref="AL21" si="1114">IF(AL$4-$H$4=$D12,$D15*$D20,0)</f>
        <v>0</v>
      </c>
      <c r="AM21" s="6">
        <f t="shared" ref="AM21" si="1115">IF(AM$4-$H$4=$D12,$D15*$D20,0)</f>
        <v>0</v>
      </c>
      <c r="AN21" s="6">
        <f t="shared" ref="AN21" si="1116">IF(AN$4-$H$4=$D12,$D15*$D20,0)</f>
        <v>0</v>
      </c>
      <c r="AO21" s="6">
        <f t="shared" ref="AO21" si="1117">IF(AO$4-$H$4=$D12,$D15*$D20,0)</f>
        <v>0</v>
      </c>
      <c r="AP21" s="6">
        <f t="shared" ref="AP21" si="1118">IF(AP$4-$H$4=$D12,$D15*$D20,0)</f>
        <v>0</v>
      </c>
      <c r="AQ21" s="6">
        <f t="shared" ref="AQ21" si="1119">IF(AQ$4-$H$4=$D12,$D15*$D20,0)</f>
        <v>0</v>
      </c>
      <c r="AR21" s="6">
        <f t="shared" ref="AR21" si="1120">IF(AR$4-$H$4=$D12,$D15*$D20,0)</f>
        <v>0</v>
      </c>
      <c r="AS21" s="6">
        <f t="shared" ref="AS21" si="1121">IF(AS$4-$H$4=$D12,$D15*$D20,0)</f>
        <v>0</v>
      </c>
      <c r="AT21" s="6">
        <f t="shared" ref="AT21" si="1122">IF(AT$4-$H$4=$D12,$D15*$D20,0)</f>
        <v>0</v>
      </c>
      <c r="AU21" s="6">
        <f t="shared" ref="AU21" si="1123">IF(AU$4-$H$4=$D12,$D15*$D20,0)</f>
        <v>0</v>
      </c>
      <c r="AV21" s="6">
        <f t="shared" ref="AV21" si="1124">IF(AV$4-$H$4=$D12,$D15*$D20,0)</f>
        <v>0</v>
      </c>
      <c r="AW21" s="6">
        <f t="shared" ref="AW21" si="1125">IF(AW$4-$H$4=$D12,$D15*$D20,0)</f>
        <v>0</v>
      </c>
      <c r="AX21" s="6">
        <f t="shared" ref="AX21" si="1126">IF(AX$4-$H$4=$D12,$D15*$D20,0)</f>
        <v>0</v>
      </c>
      <c r="AY21" s="6">
        <f t="shared" ref="AY21" si="1127">IF(AY$4-$H$4=$D12,$D15*$D20,0)</f>
        <v>0</v>
      </c>
      <c r="AZ21" s="6">
        <f t="shared" ref="AZ21" si="1128">IF(AZ$4-$H$4=$D12,$D15*$D20,0)</f>
        <v>0</v>
      </c>
      <c r="BA21" s="6">
        <f t="shared" ref="BA21" si="1129">IF(BA$4-$H$4=$D12,$D15*$D20,0)</f>
        <v>0</v>
      </c>
      <c r="BB21" s="6">
        <f t="shared" ref="BB21" si="1130">IF(BB$4-$H$4=$D12,$D15*$D20,0)</f>
        <v>0</v>
      </c>
      <c r="BC21" s="6">
        <f t="shared" ref="BC21" si="1131">IF(BC$4-$H$4=$D12,$D15*$D20,0)</f>
        <v>0</v>
      </c>
      <c r="BD21" s="6">
        <f t="shared" ref="BD21" si="1132">IF(BD$4-$H$4=$D12,$D15*$D20,0)</f>
        <v>0</v>
      </c>
      <c r="BE21" s="6">
        <f t="shared" ref="BE21" si="1133">IF(BE$4-$H$4=$D12,$D15*$D20,0)</f>
        <v>0</v>
      </c>
      <c r="BF21" s="6">
        <f t="shared" ref="BF21" si="1134">IF(BF$4-$H$4=$D12,$D15*$D20,0)</f>
        <v>0</v>
      </c>
      <c r="BG21" s="6">
        <f t="shared" ref="BG21" si="1135">IF(BG$4-$H$4=$D12,$D15*$D20,0)</f>
        <v>0</v>
      </c>
      <c r="BH21" s="6">
        <f t="shared" ref="BH21" si="1136">IF(BH$4-$H$4=$D12,$D15*$D20,0)</f>
        <v>0</v>
      </c>
      <c r="BI21" s="6">
        <f t="shared" ref="BI21" si="1137">IF(BI$4-$H$4=$D12,$D15*$D20,0)</f>
        <v>0</v>
      </c>
      <c r="BJ21" s="6">
        <f t="shared" ref="BJ21" si="1138">IF(BJ$4-$H$4=$D12,$D15*$D20,0)</f>
        <v>0</v>
      </c>
      <c r="BK21" s="6">
        <f t="shared" ref="BK21" si="1139">IF(BK$4-$H$4=$D12,$D15*$D20,0)</f>
        <v>0</v>
      </c>
      <c r="BL21" s="6">
        <f t="shared" ref="BL21" si="1140">IF(BL$4-$H$4=$D12,$D15*$D20,0)</f>
        <v>0</v>
      </c>
      <c r="BM21" s="6">
        <f t="shared" ref="BM21" si="1141">IF(BM$4-$H$4=$D12,$D15*$D20,0)</f>
        <v>0</v>
      </c>
      <c r="BN21" s="6">
        <f t="shared" ref="BN21" si="1142">IF(BN$4-$H$4=$D12,$D15*$D20,0)</f>
        <v>0</v>
      </c>
      <c r="BO21" s="6">
        <f t="shared" ref="BO21" si="1143">IF(BO$4-$H$4=$D12,$D15*$D20,0)</f>
        <v>0</v>
      </c>
      <c r="BP21" s="6">
        <f t="shared" ref="BP21" si="1144">IF(BP$4-$H$4=$D12,$D15*$D20,0)</f>
        <v>0</v>
      </c>
      <c r="BQ21" s="6">
        <f t="shared" ref="BQ21" si="1145">IF(BQ$4-$H$4=$D12,$D15*$D20,0)</f>
        <v>0</v>
      </c>
      <c r="BR21" s="6">
        <f t="shared" ref="BR21" si="1146">IF(BR$4-$H$4=$D12,$D15*$D20,0)</f>
        <v>0</v>
      </c>
      <c r="BS21" s="6">
        <f t="shared" ref="BS21" si="1147">IF(BS$4-$H$4=$D12,$D15*$D20,0)</f>
        <v>0</v>
      </c>
      <c r="BT21" s="6">
        <f t="shared" ref="BT21" si="1148">IF(BT$4-$H$4=$D12,$D15*$D20,0)</f>
        <v>0</v>
      </c>
      <c r="BU21" s="6">
        <f t="shared" ref="BU21" si="1149">IF(BU$4-$H$4=$D12,$D15*$D20,0)</f>
        <v>0</v>
      </c>
      <c r="BV21" s="6">
        <f t="shared" ref="BV21" si="1150">IF(BV$4-$H$4=$D12,$D15*$D20,0)</f>
        <v>0</v>
      </c>
      <c r="BW21" s="6">
        <f t="shared" ref="BW21" si="1151">IF(BW$4-$H$4=$D12,$D15*$D20,0)</f>
        <v>0</v>
      </c>
      <c r="BX21" s="6">
        <f t="shared" ref="BX21" si="1152">IF(BX$4-$H$4=$D12,$D15*$D20,0)</f>
        <v>0</v>
      </c>
      <c r="BY21" s="6">
        <f t="shared" ref="BY21" si="1153">IF(BY$4-$H$4=$D12,$D15*$D20,0)</f>
        <v>0</v>
      </c>
      <c r="BZ21" s="6">
        <f t="shared" ref="BZ21" si="1154">IF(BZ$4-$H$4=$D12,$D15*$D20,0)</f>
        <v>0</v>
      </c>
      <c r="CA21" s="6">
        <f t="shared" ref="CA21" si="1155">IF(CA$4-$H$4=$D12,$D15*$D20,0)</f>
        <v>0</v>
      </c>
      <c r="CB21" s="6">
        <f t="shared" ref="CB21" si="1156">IF(CB$4-$H$4=$D12,$D15*$D20,0)</f>
        <v>0</v>
      </c>
      <c r="CC21" s="6">
        <f t="shared" ref="CC21" si="1157">IF(CC$4-$H$4=$D12,$D15*$D20,0)</f>
        <v>0</v>
      </c>
      <c r="CD21" s="6">
        <f t="shared" ref="CD21" si="1158">IF(CD$4-$H$4=$D12,$D15*$D20,0)</f>
        <v>0</v>
      </c>
      <c r="CE21" s="6">
        <f t="shared" ref="CE21" si="1159">IF(CE$4-$H$4=$D12,$D15*$D20,0)</f>
        <v>0</v>
      </c>
      <c r="CF21" s="6">
        <f t="shared" ref="CF21" si="1160">IF(CF$4-$H$4=$D12,$D15*$D20,0)</f>
        <v>0</v>
      </c>
      <c r="CG21" s="6">
        <f t="shared" ref="CG21" si="1161">IF(CG$4-$H$4=$D12,$D15*$D20,0)</f>
        <v>0</v>
      </c>
      <c r="CH21" s="6">
        <f t="shared" ref="CH21" si="1162">IF(CH$4-$H$4=$D12,$D15*$D20,0)</f>
        <v>0</v>
      </c>
      <c r="CI21" s="6">
        <f t="shared" ref="CI21" si="1163">IF(CI$4-$H$4=$D12,$D15*$D20,0)</f>
        <v>0</v>
      </c>
      <c r="CJ21" s="6">
        <f t="shared" ref="CJ21" si="1164">IF(CJ$4-$H$4=$D12,$D15*$D20,0)</f>
        <v>0</v>
      </c>
      <c r="CK21" s="6">
        <f t="shared" ref="CK21" si="1165">IF(CK$4-$H$4=$D12,$D15*$D20,0)</f>
        <v>0</v>
      </c>
      <c r="CL21" s="6">
        <f t="shared" ref="CL21" si="1166">IF(CL$4-$H$4=$D12,$D15*$D20,0)</f>
        <v>0</v>
      </c>
      <c r="CM21" s="6">
        <f t="shared" ref="CM21" si="1167">IF(CM$4-$H$4=$D12,$D15*$D20,0)</f>
        <v>0</v>
      </c>
      <c r="CN21" s="6">
        <f t="shared" ref="CN21" si="1168">IF(CN$4-$H$4=$D12,$D15*$D20,0)</f>
        <v>0</v>
      </c>
      <c r="CO21" s="6">
        <f t="shared" ref="CO21" si="1169">IF(CO$4-$H$4=$D12,$D15*$D20,0)</f>
        <v>0</v>
      </c>
      <c r="CP21" s="6">
        <f t="shared" ref="CP21" si="1170">IF(CP$4-$H$4=$D12,$D15*$D20,0)</f>
        <v>0</v>
      </c>
      <c r="CQ21" s="6">
        <f t="shared" ref="CQ21" si="1171">IF(CQ$4-$H$4=$D12,$D15*$D20,0)</f>
        <v>0</v>
      </c>
      <c r="CR21" s="6">
        <f t="shared" ref="CR21" si="1172">IF(CR$4-$H$4=$D12,$D15*$D20,0)</f>
        <v>0</v>
      </c>
      <c r="CS21" s="6">
        <f t="shared" ref="CS21" si="1173">IF(CS$4-$H$4=$D12,$D15*$D20,0)</f>
        <v>0</v>
      </c>
      <c r="CT21" s="6">
        <f t="shared" ref="CT21" si="1174">IF(CT$4-$H$4=$D12,$D15*$D20,0)</f>
        <v>0</v>
      </c>
      <c r="CU21" s="6">
        <f t="shared" ref="CU21" si="1175">IF(CU$4-$H$4=$D12,$D15*$D20,0)</f>
        <v>0</v>
      </c>
      <c r="CV21" s="6">
        <f t="shared" ref="CV21" si="1176">IF(CV$4-$H$4=$D12,$D15*$D20,0)</f>
        <v>0</v>
      </c>
      <c r="CW21" s="6">
        <f t="shared" ref="CW21" si="1177">IF(CW$4-$H$4=$D12,$D15*$D20,0)</f>
        <v>0</v>
      </c>
      <c r="CX21" s="6">
        <f t="shared" ref="CX21" si="1178">IF(CX$4-$H$4=$D12,$D15*$D20,0)</f>
        <v>0</v>
      </c>
      <c r="CY21" s="6">
        <f t="shared" ref="CY21" si="1179">IF(CY$4-$H$4=$D12,$D15*$D20,0)</f>
        <v>0</v>
      </c>
      <c r="CZ21" s="6">
        <f t="shared" ref="CZ21" si="1180">IF(CZ$4-$H$4=$D12,$D15*$D20,0)</f>
        <v>0</v>
      </c>
      <c r="DA21" s="6">
        <f t="shared" ref="DA21" si="1181">IF(DA$4-$H$4=$D12,$D15*$D20,0)</f>
        <v>0</v>
      </c>
      <c r="DB21" s="6">
        <f t="shared" ref="DB21" si="1182">IF(DB$4-$H$4=$D12,$D15*$D20,0)</f>
        <v>0</v>
      </c>
      <c r="DC21" s="6">
        <f t="shared" ref="DC21" si="1183">IF(DC$4-$H$4=$D12,$D15*$D20,0)</f>
        <v>0</v>
      </c>
      <c r="DD21" s="6">
        <f t="shared" ref="DD21" si="1184">IF(DD$4-$H$4=$D12,$D15*$D20,0)</f>
        <v>0</v>
      </c>
      <c r="DE21" s="6">
        <f t="shared" ref="DE21" si="1185">IF(DE$4-$H$4=$D12,$D15*$D20,0)</f>
        <v>0</v>
      </c>
      <c r="DF21" s="6">
        <f t="shared" ref="DF21" si="1186">IF(DF$4-$H$4=$D12,$D15*$D20,0)</f>
        <v>0</v>
      </c>
      <c r="DG21" s="6">
        <f t="shared" ref="DG21" si="1187">IF(DG$4-$H$4=$D12,$D15*$D20,0)</f>
        <v>0</v>
      </c>
      <c r="DH21" s="6">
        <f t="shared" ref="DH21" si="1188">IF(DH$4-$H$4=$D12,$D15*$D20,0)</f>
        <v>0</v>
      </c>
      <c r="DI21" s="6">
        <f t="shared" ref="DI21" si="1189">IF(DI$4-$H$4=$D12,$D15*$D20,0)</f>
        <v>0</v>
      </c>
      <c r="DJ21" s="6">
        <f t="shared" ref="DJ21" si="1190">IF(DJ$4-$H$4=$D12,$D15*$D20,0)</f>
        <v>0</v>
      </c>
      <c r="DK21" s="6">
        <f t="shared" ref="DK21" si="1191">IF(DK$4-$H$4=$D12,$D15*$D20,0)</f>
        <v>0</v>
      </c>
      <c r="DL21" s="6">
        <f t="shared" ref="DL21" si="1192">IF(DL$4-$H$4=$D12,$D15*$D20,0)</f>
        <v>0</v>
      </c>
      <c r="DM21" s="6">
        <f t="shared" ref="DM21" si="1193">IF(DM$4-$H$4=$D12,$D15*$D20,0)</f>
        <v>0</v>
      </c>
      <c r="DN21" s="6">
        <f t="shared" ref="DN21" si="1194">IF(DN$4-$H$4=$D12,$D15*$D20,0)</f>
        <v>0</v>
      </c>
      <c r="DO21" s="6">
        <f t="shared" ref="DO21" si="1195">IF(DO$4-$H$4=$D12,$D15*$D20,0)</f>
        <v>0</v>
      </c>
      <c r="DP21" s="6">
        <f t="shared" ref="DP21" si="1196">IF(DP$4-$H$4=$D12,$D15*$D20,0)</f>
        <v>0</v>
      </c>
      <c r="DQ21" s="6">
        <f t="shared" ref="DQ21" si="1197">IF(DQ$4-$H$4=$D12,$D15*$D20,0)</f>
        <v>0</v>
      </c>
      <c r="DR21" s="6">
        <f t="shared" ref="DR21" si="1198">IF(DR$4-$H$4=$D12,$D15*$D20,0)</f>
        <v>0</v>
      </c>
      <c r="DS21" s="6">
        <f t="shared" ref="DS21" si="1199">IF(DS$4-$H$4=$D12,$D15*$D20,0)</f>
        <v>0</v>
      </c>
      <c r="DT21" s="6">
        <f t="shared" ref="DT21" si="1200">IF(DT$4-$H$4=$D12,$D15*$D20,0)</f>
        <v>0</v>
      </c>
      <c r="DU21" s="6">
        <f t="shared" ref="DU21" si="1201">IF(DU$4-$H$4=$D12,$D15*$D20,0)</f>
        <v>0</v>
      </c>
      <c r="DV21" s="6">
        <f t="shared" ref="DV21" si="1202">IF(DV$4-$H$4=$D12,$D15*$D20,0)</f>
        <v>0</v>
      </c>
      <c r="DW21" s="6">
        <f t="shared" ref="DW21" si="1203">IF(DW$4-$H$4=$D12,$D15*$D20,0)</f>
        <v>0</v>
      </c>
      <c r="DX21" s="6">
        <f t="shared" ref="DX21" si="1204">IF(DX$4-$H$4=$D12,$D15*$D20,0)</f>
        <v>0</v>
      </c>
      <c r="DY21" s="6">
        <f t="shared" ref="DY21" si="1205">IF(DY$4-$H$4=$D12,$D15*$D20,0)</f>
        <v>0</v>
      </c>
      <c r="DZ21" s="6">
        <f t="shared" ref="DZ21" si="1206">IF(DZ$4-$H$4=$D12,$D15*$D20,0)</f>
        <v>0</v>
      </c>
      <c r="EA21" s="6">
        <f t="shared" ref="EA21" si="1207">IF(EA$4-$H$4=$D12,$D15*$D20,0)</f>
        <v>0</v>
      </c>
      <c r="EB21" s="6">
        <f t="shared" ref="EB21" si="1208">IF(EB$4-$H$4=$D12,$D15*$D20,0)</f>
        <v>0</v>
      </c>
      <c r="EC21" s="6">
        <f t="shared" ref="EC21" si="1209">IF(EC$4-$H$4=$D12,$D15*$D20,0)</f>
        <v>0</v>
      </c>
      <c r="ED21" s="6">
        <f t="shared" ref="ED21" si="1210">IF(ED$4-$H$4=$D12,$D15*$D20,0)</f>
        <v>0</v>
      </c>
      <c r="EE21" s="6">
        <f t="shared" ref="EE21" si="1211">IF(EE$4-$H$4=$D12,$D15*$D20,0)</f>
        <v>0</v>
      </c>
      <c r="EF21" s="6">
        <f t="shared" ref="EF21" si="1212">IF(EF$4-$H$4=$D12,$D15*$D20,0)</f>
        <v>0</v>
      </c>
      <c r="EG21" s="6">
        <f t="shared" ref="EG21" si="1213">IF(EG$4-$H$4=$D12,$D15*$D20,0)</f>
        <v>0</v>
      </c>
      <c r="EH21" s="6">
        <f t="shared" ref="EH21" si="1214">IF(EH$4-$H$4=$D12,$D15*$D20,0)</f>
        <v>0</v>
      </c>
      <c r="EI21" s="6">
        <f t="shared" ref="EI21" si="1215">IF(EI$4-$H$4=$D12,$D15*$D20,0)</f>
        <v>0</v>
      </c>
      <c r="EJ21" s="6">
        <f t="shared" ref="EJ21" si="1216">IF(EJ$4-$H$4=$D12,$D15*$D20,0)</f>
        <v>0</v>
      </c>
      <c r="EK21" s="6">
        <f t="shared" ref="EK21" si="1217">IF(EK$4-$H$4=$D12,$D15*$D20,0)</f>
        <v>0</v>
      </c>
      <c r="EL21" s="6">
        <f t="shared" ref="EL21" si="1218">IF(EL$4-$H$4=$D12,$D15*$D20,0)</f>
        <v>0</v>
      </c>
      <c r="EM21" s="6">
        <f t="shared" ref="EM21" si="1219">IF(EM$4-$H$4=$D12,$D15*$D20,0)</f>
        <v>0</v>
      </c>
      <c r="EN21" s="6">
        <f t="shared" ref="EN21" si="1220">IF(EN$4-$H$4=$D12,$D15*$D20,0)</f>
        <v>0</v>
      </c>
      <c r="EO21" s="6">
        <f t="shared" ref="EO21" si="1221">IF(EO$4-$H$4=$D12,$D15*$D20,0)</f>
        <v>0</v>
      </c>
      <c r="EP21" s="6">
        <f t="shared" ref="EP21" si="1222">IF(EP$4-$H$4=$D12,$D15*$D20,0)</f>
        <v>0</v>
      </c>
      <c r="EQ21" s="6">
        <f t="shared" ref="EQ21" si="1223">IF(EQ$4-$H$4=$D12,$D15*$D20,0)</f>
        <v>0</v>
      </c>
      <c r="ER21" s="6">
        <f t="shared" ref="ER21" si="1224">IF(ER$4-$H$4=$D12,$D15*$D20,0)</f>
        <v>0</v>
      </c>
      <c r="ES21" s="6">
        <f t="shared" ref="ES21" si="1225">IF(ES$4-$H$4=$D12,$D15*$D20,0)</f>
        <v>0</v>
      </c>
      <c r="ET21" s="6">
        <f t="shared" ref="ET21" si="1226">IF(ET$4-$H$4=$D12,$D15*$D20,0)</f>
        <v>0</v>
      </c>
      <c r="EU21" s="6">
        <f t="shared" ref="EU21" si="1227">IF(EU$4-$H$4=$D12,$D15*$D20,0)</f>
        <v>0</v>
      </c>
      <c r="EV21" s="6">
        <f t="shared" ref="EV21" si="1228">IF(EV$4-$H$4=$D12,$D15*$D20,0)</f>
        <v>0</v>
      </c>
      <c r="EW21" s="6">
        <f t="shared" ref="EW21" si="1229">IF(EW$4-$H$4=$D12,$D15*$D20,0)</f>
        <v>0</v>
      </c>
      <c r="EX21" s="6">
        <f t="shared" ref="EX21" si="1230">IF(EX$4-$H$4=$D12,$D15*$D20,0)</f>
        <v>0</v>
      </c>
      <c r="EY21" s="6">
        <f t="shared" ref="EY21" si="1231">IF(EY$4-$H$4=$D12,$D15*$D20,0)</f>
        <v>0</v>
      </c>
      <c r="EZ21" s="6">
        <f t="shared" ref="EZ21" si="1232">IF(EZ$4-$H$4=$D12,$D15*$D20,0)</f>
        <v>0</v>
      </c>
      <c r="FA21" s="6">
        <f t="shared" ref="FA21" si="1233">IF(FA$4-$H$4=$D12,$D15*$D20,0)</f>
        <v>0</v>
      </c>
      <c r="FB21" s="6">
        <f t="shared" ref="FB21" si="1234">IF(FB$4-$H$4=$D12,$D15*$D20,0)</f>
        <v>0</v>
      </c>
      <c r="FC21" s="6">
        <f t="shared" ref="FC21" si="1235">IF(FC$4-$H$4=$D12,$D15*$D20,0)</f>
        <v>0</v>
      </c>
      <c r="FD21" s="6">
        <f t="shared" ref="FD21" si="1236">IF(FD$4-$H$4=$D12,$D15*$D20,0)</f>
        <v>0</v>
      </c>
      <c r="FE21" s="6">
        <f t="shared" ref="FE21" si="1237">IF(FE$4-$H$4=$D12,$D15*$D20,0)</f>
        <v>0</v>
      </c>
      <c r="FF21" s="6">
        <f t="shared" ref="FF21" si="1238">IF(FF$4-$H$4=$D12,$D15*$D20,0)</f>
        <v>0</v>
      </c>
      <c r="FG21" s="6">
        <f t="shared" ref="FG21" si="1239">IF(FG$4-$H$4=$D12,$D15*$D20,0)</f>
        <v>0</v>
      </c>
      <c r="FH21" s="6">
        <f t="shared" ref="FH21" si="1240">IF(FH$4-$H$4=$D12,$D15*$D20,0)</f>
        <v>0</v>
      </c>
      <c r="FI21" s="6">
        <f t="shared" ref="FI21" si="1241">IF(FI$4-$H$4=$D12,$D15*$D20,0)</f>
        <v>0</v>
      </c>
      <c r="FJ21" s="6">
        <f t="shared" ref="FJ21" si="1242">IF(FJ$4-$H$4=$D12,$D15*$D20,0)</f>
        <v>0</v>
      </c>
      <c r="FK21" s="6">
        <f t="shared" ref="FK21" si="1243">IF(FK$4-$H$4=$D12,$D15*$D20,0)</f>
        <v>0</v>
      </c>
      <c r="FL21" s="6">
        <f t="shared" ref="FL21" si="1244">IF(FL$4-$H$4=$D12,$D15*$D20,0)</f>
        <v>0</v>
      </c>
      <c r="FM21" s="6">
        <f t="shared" ref="FM21" si="1245">IF(FM$4-$H$4=$D12,$D15*$D20,0)</f>
        <v>0</v>
      </c>
      <c r="FN21" s="6">
        <f t="shared" ref="FN21" si="1246">IF(FN$4-$H$4=$D12,$D15*$D20,0)</f>
        <v>0</v>
      </c>
      <c r="FO21" s="6">
        <f t="shared" ref="FO21" si="1247">IF(FO$4-$H$4=$D12,$D15*$D20,0)</f>
        <v>0</v>
      </c>
      <c r="FP21" s="6">
        <f t="shared" ref="FP21" si="1248">IF(FP$4-$H$4=$D12,$D15*$D20,0)</f>
        <v>0</v>
      </c>
      <c r="FQ21" s="6">
        <f t="shared" ref="FQ21" si="1249">IF(FQ$4-$H$4=$D12,$D15*$D20,0)</f>
        <v>0</v>
      </c>
      <c r="FR21" s="6">
        <f t="shared" ref="FR21" si="1250">IF(FR$4-$H$4=$D12,$D15*$D20,0)</f>
        <v>0</v>
      </c>
      <c r="FS21" s="6">
        <f t="shared" ref="FS21" si="1251">IF(FS$4-$H$4=$D12,$D15*$D20,0)</f>
        <v>0</v>
      </c>
      <c r="FT21" s="6">
        <f t="shared" ref="FT21" si="1252">IF(FT$4-$H$4=$D12,$D15*$D20,0)</f>
        <v>0</v>
      </c>
      <c r="FU21" s="6">
        <f t="shared" ref="FU21" si="1253">IF(FU$4-$H$4=$D12,$D15*$D20,0)</f>
        <v>0</v>
      </c>
      <c r="FV21" s="6">
        <f t="shared" ref="FV21" si="1254">IF(FV$4-$H$4=$D12,$D15*$D20,0)</f>
        <v>0</v>
      </c>
      <c r="FW21" s="6">
        <f t="shared" ref="FW21" si="1255">IF(FW$4-$H$4=$D12,$D15*$D20,0)</f>
        <v>0</v>
      </c>
      <c r="FX21" s="6">
        <f t="shared" ref="FX21" si="1256">IF(FX$4-$H$4=$D12,$D15*$D20,0)</f>
        <v>0</v>
      </c>
      <c r="FY21" s="6">
        <f t="shared" ref="FY21" si="1257">IF(FY$4-$H$4=$D12,$D15*$D20,0)</f>
        <v>0</v>
      </c>
      <c r="FZ21" s="6">
        <f t="shared" ref="FZ21" si="1258">IF(FZ$4-$H$4=$D12,$D15*$D20,0)</f>
        <v>0</v>
      </c>
      <c r="GA21" s="6">
        <f t="shared" ref="GA21" si="1259">IF(GA$4-$H$4=$D12,$D15*$D20,0)</f>
        <v>0</v>
      </c>
      <c r="GB21" s="6">
        <f t="shared" ref="GB21" si="1260">IF(GB$4-$H$4=$D12,$D15*$D20,0)</f>
        <v>0</v>
      </c>
      <c r="GC21" s="6">
        <f t="shared" ref="GC21" si="1261">IF(GC$4-$H$4=$D12,$D15*$D20,0)</f>
        <v>0</v>
      </c>
      <c r="GD21" s="6">
        <f t="shared" ref="GD21" si="1262">IF(GD$4-$H$4=$D12,$D15*$D20,0)</f>
        <v>0</v>
      </c>
      <c r="GE21" s="6">
        <f t="shared" ref="GE21" si="1263">IF(GE$4-$H$4=$D12,$D15*$D20,0)</f>
        <v>0</v>
      </c>
      <c r="GF21" s="6">
        <f t="shared" ref="GF21" si="1264">IF(GF$4-$H$4=$D12,$D15*$D20,0)</f>
        <v>0</v>
      </c>
      <c r="GG21" s="6">
        <f t="shared" ref="GG21" si="1265">IF(GG$4-$H$4=$D12,$D15*$D20,0)</f>
        <v>0</v>
      </c>
      <c r="GH21" s="6">
        <f t="shared" ref="GH21" si="1266">IF(GH$4-$H$4=$D12,$D15*$D20,0)</f>
        <v>0</v>
      </c>
      <c r="GI21" s="6">
        <f t="shared" ref="GI21" si="1267">IF(GI$4-$H$4=$D12,$D15*$D20,0)</f>
        <v>0</v>
      </c>
      <c r="GJ21" s="6">
        <f t="shared" ref="GJ21" si="1268">IF(GJ$4-$H$4=$D12,$D15*$D20,0)</f>
        <v>0</v>
      </c>
      <c r="GK21" s="6">
        <f t="shared" ref="GK21" si="1269">IF(GK$4-$H$4=$D12,$D15*$D20,0)</f>
        <v>0</v>
      </c>
      <c r="GL21" s="6">
        <f t="shared" ref="GL21" si="1270">IF(GL$4-$H$4=$D12,$D15*$D20,0)</f>
        <v>0</v>
      </c>
      <c r="GM21" s="6">
        <f t="shared" ref="GM21" si="1271">IF(GM$4-$H$4=$D12,$D15*$D20,0)</f>
        <v>0</v>
      </c>
      <c r="GN21" s="6">
        <f t="shared" ref="GN21" si="1272">IF(GN$4-$H$4=$D12,$D15*$D20,0)</f>
        <v>0</v>
      </c>
      <c r="GO21" s="6">
        <f t="shared" ref="GO21" si="1273">IF(GO$4-$H$4=$D12,$D15*$D20,0)</f>
        <v>0</v>
      </c>
      <c r="GP21" s="6">
        <f t="shared" ref="GP21" si="1274">IF(GP$4-$H$4=$D12,$D15*$D20,0)</f>
        <v>0</v>
      </c>
      <c r="GQ21" s="6">
        <f t="shared" ref="GQ21" si="1275">IF(GQ$4-$H$4=$D12,$D15*$D20,0)</f>
        <v>0</v>
      </c>
      <c r="GR21" s="6">
        <f t="shared" ref="GR21" si="1276">IF(GR$4-$H$4=$D12,$D15*$D20,0)</f>
        <v>0</v>
      </c>
      <c r="GS21" s="6">
        <f t="shared" ref="GS21" si="1277">IF(GS$4-$H$4=$D12,$D15*$D20,0)</f>
        <v>0</v>
      </c>
      <c r="GT21" s="6">
        <f t="shared" ref="GT21" si="1278">IF(GT$4-$H$4=$D12,$D15*$D20,0)</f>
        <v>0</v>
      </c>
      <c r="GU21" s="6">
        <f t="shared" ref="GU21" si="1279">IF(GU$4-$H$4=$D12,$D15*$D20,0)</f>
        <v>0</v>
      </c>
      <c r="GV21" s="6">
        <f t="shared" ref="GV21" si="1280">IF(GV$4-$H$4=$D12,$D15*$D20,0)</f>
        <v>0</v>
      </c>
      <c r="GW21" s="6">
        <f t="shared" ref="GW21" si="1281">IF(GW$4-$H$4=$D12,$D15*$D20,0)</f>
        <v>0</v>
      </c>
      <c r="GX21" s="6">
        <f t="shared" ref="GX21" si="1282">IF(GX$4-$H$4=$D12,$D15*$D20,0)</f>
        <v>0</v>
      </c>
      <c r="GY21" s="6">
        <f t="shared" ref="GY21" si="1283">IF(GY$4-$H$4=$D12,$D15*$D20,0)</f>
        <v>0</v>
      </c>
      <c r="GZ21" s="6">
        <f t="shared" ref="GZ21" si="1284">IF(GZ$4-$H$4=$D12,$D15*$D20,0)</f>
        <v>0</v>
      </c>
      <c r="HA21" s="6">
        <f t="shared" ref="HA21" si="1285">IF(HA$4-$H$4=$D12,$D15*$D20,0)</f>
        <v>0</v>
      </c>
      <c r="HB21" s="6">
        <f t="shared" ref="HB21" si="1286">IF(HB$4-$H$4=$D12,$D15*$D20,0)</f>
        <v>0</v>
      </c>
      <c r="HC21" s="6">
        <f t="shared" ref="HC21" si="1287">IF(HC$4-$H$4=$D12,$D15*$D20,0)</f>
        <v>0</v>
      </c>
      <c r="HD21" s="6">
        <f t="shared" ref="HD21" si="1288">IF(HD$4-$H$4=$D12,$D15*$D20,0)</f>
        <v>0</v>
      </c>
      <c r="HE21" s="6">
        <f t="shared" ref="HE21" si="1289">IF(HE$4-$H$4=$D12,$D15*$D20,0)</f>
        <v>0</v>
      </c>
      <c r="HF21" s="6">
        <f t="shared" ref="HF21" si="1290">IF(HF$4-$H$4=$D12,$D15*$D20,0)</f>
        <v>0</v>
      </c>
      <c r="HG21" s="6">
        <f t="shared" ref="HG21" si="1291">IF(HG$4-$H$4=$D12,$D15*$D20,0)</f>
        <v>0</v>
      </c>
      <c r="HH21" s="6">
        <f t="shared" ref="HH21" si="1292">IF(HH$4-$H$4=$D12,$D15*$D20,0)</f>
        <v>0</v>
      </c>
      <c r="HI21" s="6">
        <f t="shared" ref="HI21" si="1293">IF(HI$4-$H$4=$D12,$D15*$D20,0)</f>
        <v>0</v>
      </c>
      <c r="HJ21" s="6">
        <f t="shared" ref="HJ21" si="1294">IF(HJ$4-$H$4=$D12,$D15*$D20,0)</f>
        <v>0</v>
      </c>
      <c r="HK21" s="6">
        <f t="shared" ref="HK21" si="1295">IF(HK$4-$H$4=$D12,$D15*$D20,0)</f>
        <v>0</v>
      </c>
      <c r="HL21" s="6">
        <f t="shared" ref="HL21" si="1296">IF(HL$4-$H$4=$D12,$D15*$D20,0)</f>
        <v>0</v>
      </c>
      <c r="HM21" s="6">
        <f t="shared" ref="HM21" si="1297">IF(HM$4-$H$4=$D12,$D15*$D20,0)</f>
        <v>0</v>
      </c>
      <c r="HN21" s="6">
        <f t="shared" ref="HN21" si="1298">IF(HN$4-$H$4=$D12,$D15*$D20,0)</f>
        <v>0</v>
      </c>
      <c r="HO21" s="6">
        <f t="shared" ref="HO21" si="1299">IF(HO$4-$H$4=$D12,$D15*$D20,0)</f>
        <v>0</v>
      </c>
      <c r="HP21" s="6">
        <f t="shared" ref="HP21" si="1300">IF(HP$4-$H$4=$D12,$D15*$D20,0)</f>
        <v>0</v>
      </c>
      <c r="HQ21" s="6">
        <f t="shared" ref="HQ21" si="1301">IF(HQ$4-$H$4=$D12,$D15*$D20,0)</f>
        <v>0</v>
      </c>
      <c r="HR21" s="6">
        <f t="shared" ref="HR21" si="1302">IF(HR$4-$H$4=$D12,$D15*$D20,0)</f>
        <v>0</v>
      </c>
      <c r="HS21" s="6">
        <f t="shared" ref="HS21" si="1303">IF(HS$4-$H$4=$D12,$D15*$D20,0)</f>
        <v>0</v>
      </c>
      <c r="HT21" s="6">
        <f t="shared" ref="HT21" si="1304">IF(HT$4-$H$4=$D12,$D15*$D20,0)</f>
        <v>0</v>
      </c>
      <c r="HU21" s="6">
        <f t="shared" ref="HU21" si="1305">IF(HU$4-$H$4=$D12,$D15*$D20,0)</f>
        <v>0</v>
      </c>
      <c r="HV21" s="6">
        <f t="shared" ref="HV21" si="1306">IF(HV$4-$H$4=$D12,$D15*$D20,0)</f>
        <v>0</v>
      </c>
      <c r="HW21" s="6">
        <f t="shared" ref="HW21" si="1307">IF(HW$4-$H$4=$D12,$D15*$D20,0)</f>
        <v>0</v>
      </c>
      <c r="HX21" s="6">
        <f t="shared" ref="HX21" si="1308">IF(HX$4-$H$4=$D12,$D15*$D20,0)</f>
        <v>0</v>
      </c>
      <c r="HY21" s="6">
        <f t="shared" ref="HY21" si="1309">IF(HY$4-$H$4=$D12,$D15*$D20,0)</f>
        <v>0</v>
      </c>
      <c r="HZ21" s="6">
        <f t="shared" ref="HZ21" si="1310">IF(HZ$4-$H$4=$D12,$D15*$D20,0)</f>
        <v>0</v>
      </c>
      <c r="IA21" s="6">
        <f t="shared" ref="IA21" si="1311">IF(IA$4-$H$4=$D12,$D15*$D20,0)</f>
        <v>0</v>
      </c>
      <c r="IB21" s="6">
        <f t="shared" ref="IB21" si="1312">IF(IB$4-$H$4=$D12,$D15*$D20,0)</f>
        <v>0</v>
      </c>
      <c r="IC21" s="6">
        <f t="shared" ref="IC21" si="1313">IF(IC$4-$H$4=$D12,$D15*$D20,0)</f>
        <v>0</v>
      </c>
      <c r="ID21" s="6">
        <f t="shared" ref="ID21" si="1314">IF(ID$4-$H$4=$D12,$D15*$D20,0)</f>
        <v>0</v>
      </c>
      <c r="IE21" s="6">
        <f t="shared" ref="IE21" si="1315">IF(IE$4-$H$4=$D12,$D15*$D20,0)</f>
        <v>0</v>
      </c>
      <c r="IF21" s="6">
        <f t="shared" ref="IF21" si="1316">IF(IF$4-$H$4=$D12,$D15*$D20,0)</f>
        <v>0</v>
      </c>
      <c r="IG21" s="6">
        <f t="shared" ref="IG21" si="1317">IF(IG$4-$H$4=$D12,$D15*$D20,0)</f>
        <v>0</v>
      </c>
      <c r="IH21" s="6">
        <f t="shared" ref="IH21" si="1318">IF(IH$4-$H$4=$D12,$D15*$D20,0)</f>
        <v>0</v>
      </c>
      <c r="II21" s="6">
        <f t="shared" ref="II21" si="1319">IF(II$4-$H$4=$D12,$D15*$D20,0)</f>
        <v>0</v>
      </c>
      <c r="IJ21" s="6">
        <f t="shared" ref="IJ21" si="1320">IF(IJ$4-$H$4=$D12,$D15*$D20,0)</f>
        <v>0</v>
      </c>
      <c r="IK21" s="6">
        <f t="shared" ref="IK21" si="1321">IF(IK$4-$H$4=$D12,$D15*$D20,0)</f>
        <v>0</v>
      </c>
      <c r="IL21" s="6">
        <f t="shared" ref="IL21" si="1322">IF(IL$4-$H$4=$D12,$D15*$D20,0)</f>
        <v>0</v>
      </c>
      <c r="IM21" s="6">
        <f t="shared" ref="IM21" si="1323">IF(IM$4-$H$4=$D12,$D15*$D20,0)</f>
        <v>0</v>
      </c>
      <c r="IN21" s="6">
        <f t="shared" ref="IN21" si="1324">IF(IN$4-$H$4=$D12,$D15*$D20,0)</f>
        <v>200000000</v>
      </c>
      <c r="IO21" s="6">
        <f t="shared" ref="IO21" si="1325">IF(IO$4-$H$4=$D12,$D15*$D20,0)</f>
        <v>0</v>
      </c>
      <c r="IP21" s="6">
        <f t="shared" ref="IP21" si="1326">IF(IP$4-$H$4=$D12,$D15*$D20,0)</f>
        <v>0</v>
      </c>
      <c r="IQ21" s="6">
        <f t="shared" ref="IQ21" si="1327">IF(IQ$4-$H$4=$D12,$D15*$D20,0)</f>
        <v>0</v>
      </c>
      <c r="IR21" s="6">
        <f t="shared" ref="IR21" si="1328">IF(IR$4-$H$4=$D12,$D15*$D20,0)</f>
        <v>0</v>
      </c>
      <c r="IS21" s="6">
        <f t="shared" ref="IS21" si="1329">IF(IS$4-$H$4=$D12,$D15*$D20,0)</f>
        <v>0</v>
      </c>
      <c r="IT21" s="6">
        <f t="shared" ref="IT21" si="1330">IF(IT$4-$H$4=$D12,$D15*$D20,0)</f>
        <v>0</v>
      </c>
      <c r="IU21" s="6">
        <f t="shared" ref="IU21" si="1331">IF(IU$4-$H$4=$D12,$D15*$D20,0)</f>
        <v>0</v>
      </c>
      <c r="IV21" s="6">
        <f t="shared" ref="IV21" si="1332">IF(IV$4-$H$4=$D12,$D15*$D20,0)</f>
        <v>0</v>
      </c>
      <c r="IW21" s="6">
        <f t="shared" ref="IW21" si="1333">IF(IW$4-$H$4=$D12,$D15*$D20,0)</f>
        <v>0</v>
      </c>
      <c r="IX21" s="6">
        <f t="shared" ref="IX21" si="1334">IF(IX$4-$H$4=$D12,$D15*$D20,0)</f>
        <v>0</v>
      </c>
      <c r="IY21" s="6">
        <f t="shared" ref="IY21" si="1335">IF(IY$4-$H$4=$D12,$D15*$D20,0)</f>
        <v>0</v>
      </c>
      <c r="IZ21" s="6">
        <f t="shared" ref="IZ21" si="1336">IF(IZ$4-$H$4=$D12,$D15*$D20,0)</f>
        <v>0</v>
      </c>
      <c r="JA21" s="6">
        <f t="shared" ref="JA21" si="1337">IF(JA$4-$H$4=$D12,$D15*$D20,0)</f>
        <v>0</v>
      </c>
      <c r="JB21" s="6">
        <f t="shared" ref="JB21" si="1338">IF(JB$4-$H$4=$D12,$D15*$D20,0)</f>
        <v>0</v>
      </c>
      <c r="JC21" s="6">
        <f t="shared" ref="JC21" si="1339">IF(JC$4-$H$4=$D12,$D15*$D20,0)</f>
        <v>0</v>
      </c>
      <c r="JD21" s="6">
        <f t="shared" ref="JD21" si="1340">IF(JD$4-$H$4=$D12,$D15*$D20,0)</f>
        <v>0</v>
      </c>
      <c r="JE21" s="6">
        <f t="shared" ref="JE21" si="1341">IF(JE$4-$H$4=$D12,$D15*$D20,0)</f>
        <v>0</v>
      </c>
      <c r="JF21" s="6">
        <f t="shared" ref="JF21" si="1342">IF(JF$4-$H$4=$D12,$D15*$D20,0)</f>
        <v>0</v>
      </c>
      <c r="JG21" s="6">
        <f t="shared" ref="JG21" si="1343">IF(JG$4-$H$4=$D12,$D15*$D20,0)</f>
        <v>0</v>
      </c>
      <c r="JH21" s="6">
        <f t="shared" ref="JH21" si="1344">IF(JH$4-$H$4=$D12,$D15*$D20,0)</f>
        <v>0</v>
      </c>
      <c r="JI21" s="6">
        <f t="shared" ref="JI21" si="1345">IF(JI$4-$H$4=$D12,$D15*$D20,0)</f>
        <v>0</v>
      </c>
      <c r="JJ21" s="6">
        <f t="shared" ref="JJ21" si="1346">IF(JJ$4-$H$4=$D12,$D15*$D20,0)</f>
        <v>0</v>
      </c>
      <c r="JK21" s="6">
        <f t="shared" ref="JK21" si="1347">IF(JK$4-$H$4=$D12,$D15*$D20,0)</f>
        <v>0</v>
      </c>
      <c r="JL21" s="6">
        <f t="shared" ref="JL21" si="1348">IF(JL$4-$H$4=$D12,$D15*$D20,0)</f>
        <v>0</v>
      </c>
      <c r="JM21" s="6">
        <f t="shared" ref="JM21" si="1349">IF(JM$4-$H$4=$D12,$D15*$D20,0)</f>
        <v>0</v>
      </c>
      <c r="JN21" s="6">
        <f t="shared" ref="JN21" si="1350">IF(JN$4-$H$4=$D12,$D15*$D20,0)</f>
        <v>0</v>
      </c>
      <c r="JO21" s="6">
        <f t="shared" ref="JO21" si="1351">IF(JO$4-$H$4=$D12,$D15*$D20,0)</f>
        <v>0</v>
      </c>
      <c r="JP21" s="6">
        <f t="shared" ref="JP21" si="1352">IF(JP$4-$H$4=$D12,$D15*$D20,0)</f>
        <v>0</v>
      </c>
      <c r="JQ21" s="6">
        <f t="shared" ref="JQ21" si="1353">IF(JQ$4-$H$4=$D12,$D15*$D20,0)</f>
        <v>0</v>
      </c>
      <c r="JR21" s="6">
        <f t="shared" ref="JR21" si="1354">IF(JR$4-$H$4=$D12,$D15*$D20,0)</f>
        <v>0</v>
      </c>
      <c r="JS21" s="6">
        <f t="shared" ref="JS21" si="1355">IF(JS$4-$H$4=$D12,$D15*$D20,0)</f>
        <v>0</v>
      </c>
      <c r="JT21" s="6">
        <f t="shared" ref="JT21" si="1356">IF(JT$4-$H$4=$D12,$D15*$D20,0)</f>
        <v>0</v>
      </c>
      <c r="JU21" s="6">
        <f t="shared" ref="JU21" si="1357">IF(JU$4-$H$4=$D12,$D15*$D20,0)</f>
        <v>0</v>
      </c>
      <c r="JV21" s="6">
        <f t="shared" ref="JV21" si="1358">IF(JV$4-$H$4=$D12,$D15*$D20,0)</f>
        <v>0</v>
      </c>
      <c r="JW21" s="6">
        <f t="shared" ref="JW21" si="1359">IF(JW$4-$H$4=$D12,$D15*$D20,0)</f>
        <v>0</v>
      </c>
      <c r="JX21" s="6">
        <f t="shared" ref="JX21" si="1360">IF(JX$4-$H$4=$D12,$D15*$D20,0)</f>
        <v>0</v>
      </c>
      <c r="JY21" s="6">
        <f t="shared" ref="JY21" si="1361">IF(JY$4-$H$4=$D12,$D15*$D20,0)</f>
        <v>0</v>
      </c>
      <c r="JZ21" s="6">
        <f t="shared" ref="JZ21" si="1362">IF(JZ$4-$H$4=$D12,$D15*$D20,0)</f>
        <v>0</v>
      </c>
      <c r="KA21" s="6">
        <f t="shared" ref="KA21" si="1363">IF(KA$4-$H$4=$D12,$D15*$D20,0)</f>
        <v>0</v>
      </c>
      <c r="KB21" s="6">
        <f t="shared" ref="KB21" si="1364">IF(KB$4-$H$4=$D12,$D15*$D20,0)</f>
        <v>0</v>
      </c>
      <c r="KC21" s="6">
        <f t="shared" ref="KC21" si="1365">IF(KC$4-$H$4=$D12,$D15*$D20,0)</f>
        <v>0</v>
      </c>
      <c r="KD21" s="6">
        <f t="shared" ref="KD21" si="1366">IF(KD$4-$H$4=$D12,$D15*$D20,0)</f>
        <v>0</v>
      </c>
      <c r="KE21" s="6">
        <f t="shared" ref="KE21" si="1367">IF(KE$4-$H$4=$D12,$D15*$D20,0)</f>
        <v>0</v>
      </c>
      <c r="KF21" s="6">
        <f t="shared" ref="KF21" si="1368">IF(KF$4-$H$4=$D12,$D15*$D20,0)</f>
        <v>0</v>
      </c>
      <c r="KG21" s="6">
        <f t="shared" ref="KG21" si="1369">IF(KG$4-$H$4=$D12,$D15*$D20,0)</f>
        <v>0</v>
      </c>
      <c r="KH21" s="6">
        <f t="shared" ref="KH21" si="1370">IF(KH$4-$H$4=$D12,$D15*$D20,0)</f>
        <v>0</v>
      </c>
      <c r="KI21" s="6">
        <f t="shared" ref="KI21" si="1371">IF(KI$4-$H$4=$D12,$D15*$D20,0)</f>
        <v>0</v>
      </c>
      <c r="KJ21" s="6">
        <f t="shared" ref="KJ21" si="1372">IF(KJ$4-$H$4=$D12,$D15*$D20,0)</f>
        <v>0</v>
      </c>
      <c r="KK21" s="6">
        <f t="shared" ref="KK21" si="1373">IF(KK$4-$H$4=$D12,$D15*$D20,0)</f>
        <v>0</v>
      </c>
      <c r="KL21" s="6">
        <f t="shared" ref="KL21" si="1374">IF(KL$4-$H$4=$D12,$D15*$D20,0)</f>
        <v>0</v>
      </c>
      <c r="KM21" s="6">
        <f t="shared" ref="KM21" si="1375">IF(KM$4-$H$4=$D12,$D15*$D20,0)</f>
        <v>0</v>
      </c>
      <c r="KN21" s="6">
        <f t="shared" ref="KN21" si="1376">IF(KN$4-$H$4=$D12,$D15*$D20,0)</f>
        <v>0</v>
      </c>
      <c r="KO21" s="6">
        <f t="shared" ref="KO21" si="1377">IF(KO$4-$H$4=$D12,$D15*$D20,0)</f>
        <v>0</v>
      </c>
      <c r="KP21" s="6">
        <f t="shared" ref="KP21" si="1378">IF(KP$4-$H$4=$D12,$D15*$D20,0)</f>
        <v>0</v>
      </c>
      <c r="KQ21" s="6">
        <f t="shared" ref="KQ21" si="1379">IF(KQ$4-$H$4=$D12,$D15*$D20,0)</f>
        <v>0</v>
      </c>
      <c r="KR21" s="6">
        <f t="shared" ref="KR21" si="1380">IF(KR$4-$H$4=$D12,$D15*$D20,0)</f>
        <v>0</v>
      </c>
      <c r="KS21" s="6">
        <f t="shared" ref="KS21" si="1381">IF(KS$4-$H$4=$D12,$D15*$D20,0)</f>
        <v>0</v>
      </c>
      <c r="KT21" s="6">
        <f t="shared" ref="KT21" si="1382">IF(KT$4-$H$4=$D12,$D15*$D20,0)</f>
        <v>0</v>
      </c>
      <c r="KU21" s="6">
        <f t="shared" ref="KU21" si="1383">IF(KU$4-$H$4=$D12,$D15*$D20,0)</f>
        <v>0</v>
      </c>
      <c r="KV21" s="6">
        <f t="shared" ref="KV21" si="1384">IF(KV$4-$H$4=$D12,$D15*$D20,0)</f>
        <v>0</v>
      </c>
      <c r="KW21" s="6">
        <f t="shared" ref="KW21" si="1385">IF(KW$4-$H$4=$D12,$D15*$D20,0)</f>
        <v>0</v>
      </c>
      <c r="KX21" s="6">
        <f t="shared" ref="KX21" si="1386">IF(KX$4-$H$4=$D12,$D15*$D20,0)</f>
        <v>0</v>
      </c>
      <c r="KY21" s="6">
        <f t="shared" ref="KY21" si="1387">IF(KY$4-$H$4=$D12,$D15*$D20,0)</f>
        <v>0</v>
      </c>
      <c r="KZ21" s="6">
        <f t="shared" ref="KZ21" si="1388">IF(KZ$4-$H$4=$D12,$D15*$D20,0)</f>
        <v>0</v>
      </c>
      <c r="LA21" s="6">
        <f t="shared" ref="LA21" si="1389">IF(LA$4-$H$4=$D12,$D15*$D20,0)</f>
        <v>0</v>
      </c>
      <c r="LB21" s="6">
        <f t="shared" ref="LB21" si="1390">IF(LB$4-$H$4=$D12,$D15*$D20,0)</f>
        <v>0</v>
      </c>
      <c r="LC21" s="6">
        <f t="shared" ref="LC21" si="1391">IF(LC$4-$H$4=$D12,$D15*$D20,0)</f>
        <v>0</v>
      </c>
      <c r="LD21" s="6">
        <f t="shared" ref="LD21" si="1392">IF(LD$4-$H$4=$D12,$D15*$D20,0)</f>
        <v>0</v>
      </c>
      <c r="LE21" s="6">
        <f t="shared" ref="LE21" si="1393">IF(LE$4-$H$4=$D12,$D15*$D20,0)</f>
        <v>0</v>
      </c>
      <c r="LF21" s="6">
        <f t="shared" ref="LF21" si="1394">IF(LF$4-$H$4=$D12,$D15*$D20,0)</f>
        <v>0</v>
      </c>
      <c r="LG21" s="6">
        <f t="shared" ref="LG21" si="1395">IF(LG$4-$H$4=$D12,$D15*$D20,0)</f>
        <v>0</v>
      </c>
      <c r="LH21" s="6">
        <f t="shared" ref="LH21" si="1396">IF(LH$4-$H$4=$D12,$D15*$D20,0)</f>
        <v>0</v>
      </c>
      <c r="LI21" s="6">
        <f t="shared" ref="LI21" si="1397">IF(LI$4-$H$4=$D12,$D15*$D20,0)</f>
        <v>0</v>
      </c>
      <c r="LJ21" s="6">
        <f t="shared" ref="LJ21" si="1398">IF(LJ$4-$H$4=$D12,$D15*$D20,0)</f>
        <v>0</v>
      </c>
      <c r="LK21" s="6">
        <f t="shared" ref="LK21" si="1399">IF(LK$4-$H$4=$D12,$D15*$D20,0)</f>
        <v>0</v>
      </c>
      <c r="LL21" s="6">
        <f t="shared" ref="LL21" si="1400">IF(LL$4-$H$4=$D12,$D15*$D20,0)</f>
        <v>0</v>
      </c>
      <c r="LM21" s="6">
        <f t="shared" ref="LM21" si="1401">IF(LM$4-$H$4=$D12,$D15*$D20,0)</f>
        <v>0</v>
      </c>
      <c r="LN21" s="6">
        <f t="shared" ref="LN21" si="1402">IF(LN$4-$H$4=$D12,$D15*$D20,0)</f>
        <v>0</v>
      </c>
      <c r="LO21" s="6">
        <f t="shared" ref="LO21" si="1403">IF(LO$4-$H$4=$D12,$D15*$D20,0)</f>
        <v>0</v>
      </c>
      <c r="LP21" s="6">
        <f t="shared" ref="LP21" si="1404">IF(LP$4-$H$4=$D12,$D15*$D20,0)</f>
        <v>0</v>
      </c>
      <c r="LQ21" s="6">
        <f t="shared" ref="LQ21" si="1405">IF(LQ$4-$H$4=$D12,$D15*$D20,0)</f>
        <v>0</v>
      </c>
      <c r="LR21" s="6">
        <f t="shared" ref="LR21" si="1406">IF(LR$4-$H$4=$D12,$D15*$D20,0)</f>
        <v>0</v>
      </c>
      <c r="LS21" s="6">
        <f t="shared" ref="LS21" si="1407">IF(LS$4-$H$4=$D12,$D15*$D20,0)</f>
        <v>0</v>
      </c>
      <c r="LT21" s="6">
        <f t="shared" ref="LT21" si="1408">IF(LT$4-$H$4=$D12,$D15*$D20,0)</f>
        <v>0</v>
      </c>
      <c r="LU21" s="6">
        <f t="shared" ref="LU21" si="1409">IF(LU$4-$H$4=$D12,$D15*$D20,0)</f>
        <v>0</v>
      </c>
      <c r="LV21" s="6">
        <f t="shared" ref="LV21" si="1410">IF(LV$4-$H$4=$D12,$D15*$D20,0)</f>
        <v>0</v>
      </c>
      <c r="LW21" s="6">
        <f t="shared" ref="LW21" si="1411">IF(LW$4-$H$4=$D12,$D15*$D20,0)</f>
        <v>0</v>
      </c>
      <c r="LX21" s="6">
        <f t="shared" ref="LX21" si="1412">IF(LX$4-$H$4=$D12,$D15*$D20,0)</f>
        <v>0</v>
      </c>
      <c r="LY21" s="6">
        <f t="shared" ref="LY21" si="1413">IF(LY$4-$H$4=$D12,$D15*$D20,0)</f>
        <v>0</v>
      </c>
      <c r="LZ21" s="6">
        <f t="shared" ref="LZ21" si="1414">IF(LZ$4-$H$4=$D12,$D15*$D20,0)</f>
        <v>0</v>
      </c>
      <c r="MA21" s="6">
        <f t="shared" ref="MA21" si="1415">IF(MA$4-$H$4=$D12,$D15*$D20,0)</f>
        <v>0</v>
      </c>
      <c r="MB21" s="6">
        <f t="shared" ref="MB21" si="1416">IF(MB$4-$H$4=$D12,$D15*$D20,0)</f>
        <v>0</v>
      </c>
      <c r="MC21" s="6">
        <f t="shared" ref="MC21" si="1417">IF(MC$4-$H$4=$D12,$D15*$D20,0)</f>
        <v>0</v>
      </c>
      <c r="MD21" s="6">
        <f t="shared" ref="MD21" si="1418">IF(MD$4-$H$4=$D12,$D15*$D20,0)</f>
        <v>0</v>
      </c>
      <c r="ME21" s="6">
        <f t="shared" ref="ME21" si="1419">IF(ME$4-$H$4=$D12,$D15*$D20,0)</f>
        <v>0</v>
      </c>
      <c r="MF21" s="6">
        <f t="shared" ref="MF21" si="1420">IF(MF$4-$H$4=$D12,$D15*$D20,0)</f>
        <v>0</v>
      </c>
      <c r="MG21" s="6">
        <f t="shared" ref="MG21" si="1421">IF(MG$4-$H$4=$D12,$D15*$D20,0)</f>
        <v>0</v>
      </c>
      <c r="MH21" s="6">
        <f t="shared" ref="MH21" si="1422">IF(MH$4-$H$4=$D12,$D15*$D20,0)</f>
        <v>0</v>
      </c>
      <c r="MI21" s="6">
        <f t="shared" ref="MI21" si="1423">IF(MI$4-$H$4=$D12,$D15*$D20,0)</f>
        <v>0</v>
      </c>
      <c r="MJ21" s="6">
        <f t="shared" ref="MJ21" si="1424">IF(MJ$4-$H$4=$D12,$D15*$D20,0)</f>
        <v>0</v>
      </c>
      <c r="MK21" s="6">
        <f t="shared" ref="MK21" si="1425">IF(MK$4-$H$4=$D12,$D15*$D20,0)</f>
        <v>0</v>
      </c>
      <c r="ML21" s="6">
        <f t="shared" ref="ML21" si="1426">IF(ML$4-$H$4=$D12,$D15*$D20,0)</f>
        <v>0</v>
      </c>
      <c r="MM21" s="6">
        <f t="shared" ref="MM21" si="1427">IF(MM$4-$H$4=$D12,$D15*$D20,0)</f>
        <v>0</v>
      </c>
      <c r="MN21" s="6">
        <f t="shared" ref="MN21" si="1428">IF(MN$4-$H$4=$D12,$D15*$D20,0)</f>
        <v>0</v>
      </c>
      <c r="MO21" s="6">
        <f t="shared" ref="MO21" si="1429">IF(MO$4-$H$4=$D12,$D15*$D20,0)</f>
        <v>0</v>
      </c>
      <c r="MP21" s="6">
        <f t="shared" ref="MP21" si="1430">IF(MP$4-$H$4=$D12,$D15*$D20,0)</f>
        <v>0</v>
      </c>
      <c r="MQ21" s="6">
        <f t="shared" ref="MQ21" si="1431">IF(MQ$4-$H$4=$D12,$D15*$D20,0)</f>
        <v>0</v>
      </c>
      <c r="MR21" s="6">
        <f t="shared" ref="MR21" si="1432">IF(MR$4-$H$4=$D12,$D15*$D20,0)</f>
        <v>0</v>
      </c>
      <c r="MS21" s="6">
        <f t="shared" ref="MS21" si="1433">IF(MS$4-$H$4=$D12,$D15*$D20,0)</f>
        <v>0</v>
      </c>
      <c r="MT21" s="6">
        <f t="shared" ref="MT21" si="1434">IF(MT$4-$H$4=$D12,$D15*$D20,0)</f>
        <v>0</v>
      </c>
      <c r="MU21" s="6">
        <f t="shared" ref="MU21" si="1435">IF(MU$4-$H$4=$D12,$D15*$D20,0)</f>
        <v>0</v>
      </c>
      <c r="MV21" s="6">
        <f t="shared" ref="MV21" si="1436">IF(MV$4-$H$4=$D12,$D15*$D20,0)</f>
        <v>0</v>
      </c>
      <c r="MW21" s="6">
        <f t="shared" ref="MW21" si="1437">IF(MW$4-$H$4=$D12,$D15*$D20,0)</f>
        <v>0</v>
      </c>
      <c r="MX21" s="6">
        <f t="shared" ref="MX21" si="1438">IF(MX$4-$H$4=$D12,$D15*$D20,0)</f>
        <v>0</v>
      </c>
      <c r="MY21" s="6">
        <f t="shared" ref="MY21" si="1439">IF(MY$4-$H$4=$D12,$D15*$D20,0)</f>
        <v>0</v>
      </c>
      <c r="MZ21" s="6">
        <f t="shared" ref="MZ21" si="1440">IF(MZ$4-$H$4=$D12,$D15*$D20,0)</f>
        <v>0</v>
      </c>
      <c r="NA21" s="6">
        <f t="shared" ref="NA21" si="1441">IF(NA$4-$H$4=$D12,$D15*$D20,0)</f>
        <v>0</v>
      </c>
      <c r="NB21" s="6">
        <f t="shared" ref="NB21" si="1442">IF(NB$4-$H$4=$D12,$D15*$D20,0)</f>
        <v>0</v>
      </c>
      <c r="NC21" s="6">
        <f t="shared" ref="NC21" si="1443">IF(NC$4-$H$4=$D12,$D15*$D20,0)</f>
        <v>0</v>
      </c>
      <c r="ND21" s="6">
        <f t="shared" ref="ND21" si="1444">IF(ND$4-$H$4=$D12,$D15*$D20,0)</f>
        <v>0</v>
      </c>
    </row>
    <row r="22" spans="1:368" x14ac:dyDescent="0.25">
      <c r="A22" s="4"/>
    </row>
    <row r="23" spans="1:368" x14ac:dyDescent="0.25">
      <c r="A23" s="4"/>
      <c r="B23" s="57" t="s">
        <v>16</v>
      </c>
      <c r="C23" s="58"/>
      <c r="D23" s="59">
        <f t="shared" ref="D23:D24" si="1445">SUM(H23:ND23)</f>
        <v>1048344324.5911731</v>
      </c>
      <c r="E23" s="57"/>
      <c r="F23" s="57"/>
      <c r="G23" s="60"/>
      <c r="H23" s="61">
        <f t="shared" ref="H23:BS23" si="1446">IF(AND(H$4-$H$4&gt;0,H$4-$H$4&lt;=$D12),$D15*(1-$D20)*H18/12*POWER(1+H18/12,$D12)/(POWER(1+H18/12,$D12)-1),0)</f>
        <v>0</v>
      </c>
      <c r="I23" s="61">
        <f t="shared" si="1446"/>
        <v>4368101.3524632063</v>
      </c>
      <c r="J23" s="61">
        <f t="shared" si="1446"/>
        <v>4368101.3524632063</v>
      </c>
      <c r="K23" s="61">
        <f t="shared" si="1446"/>
        <v>4368101.3524632063</v>
      </c>
      <c r="L23" s="61">
        <f t="shared" si="1446"/>
        <v>4368101.3524632063</v>
      </c>
      <c r="M23" s="61">
        <f t="shared" si="1446"/>
        <v>4368101.3524632063</v>
      </c>
      <c r="N23" s="61">
        <f t="shared" si="1446"/>
        <v>4368101.3524632063</v>
      </c>
      <c r="O23" s="61">
        <f t="shared" si="1446"/>
        <v>4368101.3524632063</v>
      </c>
      <c r="P23" s="61">
        <f t="shared" si="1446"/>
        <v>4368101.3524632063</v>
      </c>
      <c r="Q23" s="61">
        <f t="shared" si="1446"/>
        <v>4368101.3524632063</v>
      </c>
      <c r="R23" s="61">
        <f t="shared" si="1446"/>
        <v>4368101.3524632063</v>
      </c>
      <c r="S23" s="61">
        <f t="shared" si="1446"/>
        <v>4368101.3524632063</v>
      </c>
      <c r="T23" s="61">
        <f t="shared" si="1446"/>
        <v>4368101.3524632063</v>
      </c>
      <c r="U23" s="61">
        <f t="shared" si="1446"/>
        <v>4368101.3524632063</v>
      </c>
      <c r="V23" s="61">
        <f t="shared" si="1446"/>
        <v>4368101.3524632063</v>
      </c>
      <c r="W23" s="61">
        <f t="shared" si="1446"/>
        <v>4368101.3524632063</v>
      </c>
      <c r="X23" s="61">
        <f t="shared" si="1446"/>
        <v>4368101.3524632063</v>
      </c>
      <c r="Y23" s="61">
        <f t="shared" si="1446"/>
        <v>4368101.3524632063</v>
      </c>
      <c r="Z23" s="61">
        <f t="shared" si="1446"/>
        <v>4368101.3524632063</v>
      </c>
      <c r="AA23" s="61">
        <f t="shared" si="1446"/>
        <v>4368101.3524632063</v>
      </c>
      <c r="AB23" s="61">
        <f t="shared" si="1446"/>
        <v>4368101.3524632063</v>
      </c>
      <c r="AC23" s="61">
        <f t="shared" si="1446"/>
        <v>4368101.3524632063</v>
      </c>
      <c r="AD23" s="61">
        <f t="shared" si="1446"/>
        <v>4368101.3524632063</v>
      </c>
      <c r="AE23" s="61">
        <f t="shared" si="1446"/>
        <v>4368101.3524632063</v>
      </c>
      <c r="AF23" s="61">
        <f t="shared" si="1446"/>
        <v>4368101.3524632063</v>
      </c>
      <c r="AG23" s="61">
        <f t="shared" si="1446"/>
        <v>4368101.3524632063</v>
      </c>
      <c r="AH23" s="61">
        <f t="shared" si="1446"/>
        <v>4368101.3524632063</v>
      </c>
      <c r="AI23" s="61">
        <f t="shared" si="1446"/>
        <v>4368101.3524632063</v>
      </c>
      <c r="AJ23" s="61">
        <f t="shared" si="1446"/>
        <v>4368101.3524632063</v>
      </c>
      <c r="AK23" s="61">
        <f t="shared" si="1446"/>
        <v>4368101.3524632063</v>
      </c>
      <c r="AL23" s="61">
        <f t="shared" si="1446"/>
        <v>4368101.3524632063</v>
      </c>
      <c r="AM23" s="61">
        <f t="shared" si="1446"/>
        <v>4368101.3524632063</v>
      </c>
      <c r="AN23" s="61">
        <f t="shared" si="1446"/>
        <v>4368101.3524632063</v>
      </c>
      <c r="AO23" s="61">
        <f t="shared" si="1446"/>
        <v>4368101.3524632063</v>
      </c>
      <c r="AP23" s="61">
        <f t="shared" si="1446"/>
        <v>4368101.3524632063</v>
      </c>
      <c r="AQ23" s="61">
        <f t="shared" si="1446"/>
        <v>4368101.3524632063</v>
      </c>
      <c r="AR23" s="61">
        <f t="shared" si="1446"/>
        <v>4368101.3524632063</v>
      </c>
      <c r="AS23" s="61">
        <f t="shared" si="1446"/>
        <v>4368101.3524632063</v>
      </c>
      <c r="AT23" s="61">
        <f t="shared" si="1446"/>
        <v>4368101.3524632063</v>
      </c>
      <c r="AU23" s="61">
        <f t="shared" si="1446"/>
        <v>4368101.3524632063</v>
      </c>
      <c r="AV23" s="61">
        <f t="shared" si="1446"/>
        <v>4368101.3524632063</v>
      </c>
      <c r="AW23" s="61">
        <f t="shared" si="1446"/>
        <v>4368101.3524632063</v>
      </c>
      <c r="AX23" s="61">
        <f t="shared" si="1446"/>
        <v>4368101.3524632063</v>
      </c>
      <c r="AY23" s="61">
        <f t="shared" si="1446"/>
        <v>4368101.3524632063</v>
      </c>
      <c r="AZ23" s="61">
        <f t="shared" si="1446"/>
        <v>4368101.3524632063</v>
      </c>
      <c r="BA23" s="61">
        <f t="shared" si="1446"/>
        <v>4368101.3524632063</v>
      </c>
      <c r="BB23" s="61">
        <f t="shared" si="1446"/>
        <v>4368101.3524632063</v>
      </c>
      <c r="BC23" s="61">
        <f t="shared" si="1446"/>
        <v>4368101.3524632063</v>
      </c>
      <c r="BD23" s="61">
        <f t="shared" si="1446"/>
        <v>4368101.3524632063</v>
      </c>
      <c r="BE23" s="61">
        <f t="shared" si="1446"/>
        <v>4368101.3524632063</v>
      </c>
      <c r="BF23" s="61">
        <f t="shared" si="1446"/>
        <v>4368101.3524632063</v>
      </c>
      <c r="BG23" s="61">
        <f t="shared" si="1446"/>
        <v>4368101.3524632063</v>
      </c>
      <c r="BH23" s="61">
        <f t="shared" si="1446"/>
        <v>4368101.3524632063</v>
      </c>
      <c r="BI23" s="61">
        <f t="shared" si="1446"/>
        <v>4368101.3524632063</v>
      </c>
      <c r="BJ23" s="61">
        <f t="shared" si="1446"/>
        <v>4368101.3524632063</v>
      </c>
      <c r="BK23" s="61">
        <f t="shared" si="1446"/>
        <v>4368101.3524632063</v>
      </c>
      <c r="BL23" s="61">
        <f t="shared" si="1446"/>
        <v>4368101.3524632063</v>
      </c>
      <c r="BM23" s="61">
        <f t="shared" si="1446"/>
        <v>4368101.3524632063</v>
      </c>
      <c r="BN23" s="61">
        <f t="shared" si="1446"/>
        <v>4368101.3524632063</v>
      </c>
      <c r="BO23" s="61">
        <f t="shared" si="1446"/>
        <v>4368101.3524632063</v>
      </c>
      <c r="BP23" s="61">
        <f t="shared" si="1446"/>
        <v>4368101.3524632063</v>
      </c>
      <c r="BQ23" s="61">
        <f t="shared" si="1446"/>
        <v>4368101.3524632063</v>
      </c>
      <c r="BR23" s="61">
        <f t="shared" si="1446"/>
        <v>4368101.3524632063</v>
      </c>
      <c r="BS23" s="61">
        <f t="shared" si="1446"/>
        <v>4368101.3524632063</v>
      </c>
      <c r="BT23" s="61">
        <f t="shared" ref="BT23:EE23" si="1447">IF(AND(BT$4-$H$4&gt;0,BT$4-$H$4&lt;=$D12),$D15*(1-$D20)*BT18/12*POWER(1+BT18/12,$D12)/(POWER(1+BT18/12,$D12)-1),0)</f>
        <v>4368101.3524632063</v>
      </c>
      <c r="BU23" s="61">
        <f t="shared" si="1447"/>
        <v>4368101.3524632063</v>
      </c>
      <c r="BV23" s="61">
        <f t="shared" si="1447"/>
        <v>4368101.3524632063</v>
      </c>
      <c r="BW23" s="61">
        <f t="shared" si="1447"/>
        <v>4368101.3524632063</v>
      </c>
      <c r="BX23" s="61">
        <f t="shared" si="1447"/>
        <v>4368101.3524632063</v>
      </c>
      <c r="BY23" s="61">
        <f t="shared" si="1447"/>
        <v>4368101.3524632063</v>
      </c>
      <c r="BZ23" s="61">
        <f t="shared" si="1447"/>
        <v>4368101.3524632063</v>
      </c>
      <c r="CA23" s="61">
        <f t="shared" si="1447"/>
        <v>4368101.3524632063</v>
      </c>
      <c r="CB23" s="61">
        <f t="shared" si="1447"/>
        <v>4368101.3524632063</v>
      </c>
      <c r="CC23" s="61">
        <f t="shared" si="1447"/>
        <v>4368101.3524632063</v>
      </c>
      <c r="CD23" s="61">
        <f t="shared" si="1447"/>
        <v>4368101.3524632063</v>
      </c>
      <c r="CE23" s="61">
        <f t="shared" si="1447"/>
        <v>4368101.3524632063</v>
      </c>
      <c r="CF23" s="61">
        <f t="shared" si="1447"/>
        <v>4368101.3524632063</v>
      </c>
      <c r="CG23" s="61">
        <f t="shared" si="1447"/>
        <v>4368101.3524632063</v>
      </c>
      <c r="CH23" s="61">
        <f t="shared" si="1447"/>
        <v>4368101.3524632063</v>
      </c>
      <c r="CI23" s="61">
        <f t="shared" si="1447"/>
        <v>4368101.3524632063</v>
      </c>
      <c r="CJ23" s="61">
        <f t="shared" si="1447"/>
        <v>4368101.3524632063</v>
      </c>
      <c r="CK23" s="61">
        <f t="shared" si="1447"/>
        <v>4368101.3524632063</v>
      </c>
      <c r="CL23" s="61">
        <f t="shared" si="1447"/>
        <v>4368101.3524632063</v>
      </c>
      <c r="CM23" s="61">
        <f t="shared" si="1447"/>
        <v>4368101.3524632063</v>
      </c>
      <c r="CN23" s="61">
        <f t="shared" si="1447"/>
        <v>4368101.3524632063</v>
      </c>
      <c r="CO23" s="61">
        <f t="shared" si="1447"/>
        <v>4368101.3524632063</v>
      </c>
      <c r="CP23" s="61">
        <f t="shared" si="1447"/>
        <v>4368101.3524632063</v>
      </c>
      <c r="CQ23" s="61">
        <f t="shared" si="1447"/>
        <v>4368101.3524632063</v>
      </c>
      <c r="CR23" s="61">
        <f t="shared" si="1447"/>
        <v>4368101.3524632063</v>
      </c>
      <c r="CS23" s="61">
        <f t="shared" si="1447"/>
        <v>4368101.3524632063</v>
      </c>
      <c r="CT23" s="61">
        <f t="shared" si="1447"/>
        <v>4368101.3524632063</v>
      </c>
      <c r="CU23" s="61">
        <f t="shared" si="1447"/>
        <v>4368101.3524632063</v>
      </c>
      <c r="CV23" s="61">
        <f t="shared" si="1447"/>
        <v>4368101.3524632063</v>
      </c>
      <c r="CW23" s="61">
        <f t="shared" si="1447"/>
        <v>4368101.3524632063</v>
      </c>
      <c r="CX23" s="61">
        <f t="shared" si="1447"/>
        <v>4368101.3524632063</v>
      </c>
      <c r="CY23" s="61">
        <f t="shared" si="1447"/>
        <v>4368101.3524632063</v>
      </c>
      <c r="CZ23" s="61">
        <f t="shared" si="1447"/>
        <v>4368101.3524632063</v>
      </c>
      <c r="DA23" s="61">
        <f t="shared" si="1447"/>
        <v>4368101.3524632063</v>
      </c>
      <c r="DB23" s="61">
        <f t="shared" si="1447"/>
        <v>4368101.3524632063</v>
      </c>
      <c r="DC23" s="61">
        <f t="shared" si="1447"/>
        <v>4368101.3524632063</v>
      </c>
      <c r="DD23" s="61">
        <f t="shared" si="1447"/>
        <v>4368101.3524632063</v>
      </c>
      <c r="DE23" s="61">
        <f t="shared" si="1447"/>
        <v>4368101.3524632063</v>
      </c>
      <c r="DF23" s="61">
        <f t="shared" si="1447"/>
        <v>4368101.3524632063</v>
      </c>
      <c r="DG23" s="61">
        <f t="shared" si="1447"/>
        <v>4368101.3524632063</v>
      </c>
      <c r="DH23" s="61">
        <f t="shared" si="1447"/>
        <v>4368101.3524632063</v>
      </c>
      <c r="DI23" s="61">
        <f t="shared" si="1447"/>
        <v>4368101.3524632063</v>
      </c>
      <c r="DJ23" s="61">
        <f t="shared" si="1447"/>
        <v>4368101.3524632063</v>
      </c>
      <c r="DK23" s="61">
        <f t="shared" si="1447"/>
        <v>4368101.3524632063</v>
      </c>
      <c r="DL23" s="61">
        <f t="shared" si="1447"/>
        <v>4368101.3524632063</v>
      </c>
      <c r="DM23" s="61">
        <f t="shared" si="1447"/>
        <v>4368101.3524632063</v>
      </c>
      <c r="DN23" s="61">
        <f t="shared" si="1447"/>
        <v>4368101.3524632063</v>
      </c>
      <c r="DO23" s="61">
        <f t="shared" si="1447"/>
        <v>4368101.3524632063</v>
      </c>
      <c r="DP23" s="61">
        <f t="shared" si="1447"/>
        <v>4368101.3524632063</v>
      </c>
      <c r="DQ23" s="61">
        <f t="shared" si="1447"/>
        <v>4368101.3524632063</v>
      </c>
      <c r="DR23" s="61">
        <f t="shared" si="1447"/>
        <v>4368101.3524632063</v>
      </c>
      <c r="DS23" s="61">
        <f t="shared" si="1447"/>
        <v>4368101.3524632063</v>
      </c>
      <c r="DT23" s="61">
        <f t="shared" si="1447"/>
        <v>4368101.3524632063</v>
      </c>
      <c r="DU23" s="61">
        <f t="shared" si="1447"/>
        <v>4368101.3524632063</v>
      </c>
      <c r="DV23" s="61">
        <f t="shared" si="1447"/>
        <v>4368101.3524632063</v>
      </c>
      <c r="DW23" s="61">
        <f t="shared" si="1447"/>
        <v>4368101.3524632063</v>
      </c>
      <c r="DX23" s="61">
        <f t="shared" si="1447"/>
        <v>4368101.3524632063</v>
      </c>
      <c r="DY23" s="61">
        <f t="shared" si="1447"/>
        <v>4368101.3524632063</v>
      </c>
      <c r="DZ23" s="61">
        <f t="shared" si="1447"/>
        <v>4368101.3524632063</v>
      </c>
      <c r="EA23" s="61">
        <f t="shared" si="1447"/>
        <v>4368101.3524632063</v>
      </c>
      <c r="EB23" s="61">
        <f t="shared" si="1447"/>
        <v>4368101.3524632063</v>
      </c>
      <c r="EC23" s="61">
        <f t="shared" si="1447"/>
        <v>4368101.3524632063</v>
      </c>
      <c r="ED23" s="61">
        <f t="shared" si="1447"/>
        <v>4368101.3524632063</v>
      </c>
      <c r="EE23" s="61">
        <f t="shared" si="1447"/>
        <v>4368101.3524632063</v>
      </c>
      <c r="EF23" s="61">
        <f t="shared" ref="EF23:GQ23" si="1448">IF(AND(EF$4-$H$4&gt;0,EF$4-$H$4&lt;=$D12),$D15*(1-$D20)*EF18/12*POWER(1+EF18/12,$D12)/(POWER(1+EF18/12,$D12)-1),0)</f>
        <v>4368101.3524632063</v>
      </c>
      <c r="EG23" s="61">
        <f t="shared" si="1448"/>
        <v>4368101.3524632063</v>
      </c>
      <c r="EH23" s="61">
        <f t="shared" si="1448"/>
        <v>4368101.3524632063</v>
      </c>
      <c r="EI23" s="61">
        <f t="shared" si="1448"/>
        <v>4368101.3524632063</v>
      </c>
      <c r="EJ23" s="61">
        <f t="shared" si="1448"/>
        <v>4368101.3524632063</v>
      </c>
      <c r="EK23" s="61">
        <f t="shared" si="1448"/>
        <v>4368101.3524632063</v>
      </c>
      <c r="EL23" s="61">
        <f t="shared" si="1448"/>
        <v>4368101.3524632063</v>
      </c>
      <c r="EM23" s="61">
        <f t="shared" si="1448"/>
        <v>4368101.3524632063</v>
      </c>
      <c r="EN23" s="61">
        <f t="shared" si="1448"/>
        <v>4368101.3524632063</v>
      </c>
      <c r="EO23" s="61">
        <f t="shared" si="1448"/>
        <v>4368101.3524632063</v>
      </c>
      <c r="EP23" s="61">
        <f t="shared" si="1448"/>
        <v>4368101.3524632063</v>
      </c>
      <c r="EQ23" s="61">
        <f t="shared" si="1448"/>
        <v>4368101.3524632063</v>
      </c>
      <c r="ER23" s="61">
        <f t="shared" si="1448"/>
        <v>4368101.3524632063</v>
      </c>
      <c r="ES23" s="61">
        <f t="shared" si="1448"/>
        <v>4368101.3524632063</v>
      </c>
      <c r="ET23" s="61">
        <f t="shared" si="1448"/>
        <v>4368101.3524632063</v>
      </c>
      <c r="EU23" s="61">
        <f t="shared" si="1448"/>
        <v>4368101.3524632063</v>
      </c>
      <c r="EV23" s="61">
        <f t="shared" si="1448"/>
        <v>4368101.3524632063</v>
      </c>
      <c r="EW23" s="61">
        <f t="shared" si="1448"/>
        <v>4368101.3524632063</v>
      </c>
      <c r="EX23" s="61">
        <f t="shared" si="1448"/>
        <v>4368101.3524632063</v>
      </c>
      <c r="EY23" s="61">
        <f t="shared" si="1448"/>
        <v>4368101.3524632063</v>
      </c>
      <c r="EZ23" s="61">
        <f t="shared" si="1448"/>
        <v>4368101.3524632063</v>
      </c>
      <c r="FA23" s="61">
        <f t="shared" si="1448"/>
        <v>4368101.3524632063</v>
      </c>
      <c r="FB23" s="61">
        <f t="shared" si="1448"/>
        <v>4368101.3524632063</v>
      </c>
      <c r="FC23" s="61">
        <f t="shared" si="1448"/>
        <v>4368101.3524632063</v>
      </c>
      <c r="FD23" s="61">
        <f t="shared" si="1448"/>
        <v>4368101.3524632063</v>
      </c>
      <c r="FE23" s="61">
        <f t="shared" si="1448"/>
        <v>4368101.3524632063</v>
      </c>
      <c r="FF23" s="61">
        <f t="shared" si="1448"/>
        <v>4368101.3524632063</v>
      </c>
      <c r="FG23" s="61">
        <f t="shared" si="1448"/>
        <v>4368101.3524632063</v>
      </c>
      <c r="FH23" s="61">
        <f t="shared" si="1448"/>
        <v>4368101.3524632063</v>
      </c>
      <c r="FI23" s="61">
        <f t="shared" si="1448"/>
        <v>4368101.3524632063</v>
      </c>
      <c r="FJ23" s="61">
        <f t="shared" si="1448"/>
        <v>4368101.3524632063</v>
      </c>
      <c r="FK23" s="61">
        <f t="shared" si="1448"/>
        <v>4368101.3524632063</v>
      </c>
      <c r="FL23" s="61">
        <f t="shared" si="1448"/>
        <v>4368101.3524632063</v>
      </c>
      <c r="FM23" s="61">
        <f t="shared" si="1448"/>
        <v>4368101.3524632063</v>
      </c>
      <c r="FN23" s="61">
        <f t="shared" si="1448"/>
        <v>4368101.3524632063</v>
      </c>
      <c r="FO23" s="61">
        <f t="shared" si="1448"/>
        <v>4368101.3524632063</v>
      </c>
      <c r="FP23" s="61">
        <f t="shared" si="1448"/>
        <v>4368101.3524632063</v>
      </c>
      <c r="FQ23" s="61">
        <f t="shared" si="1448"/>
        <v>4368101.3524632063</v>
      </c>
      <c r="FR23" s="61">
        <f t="shared" si="1448"/>
        <v>4368101.3524632063</v>
      </c>
      <c r="FS23" s="61">
        <f t="shared" si="1448"/>
        <v>4368101.3524632063</v>
      </c>
      <c r="FT23" s="61">
        <f t="shared" si="1448"/>
        <v>4368101.3524632063</v>
      </c>
      <c r="FU23" s="61">
        <f t="shared" si="1448"/>
        <v>4368101.3524632063</v>
      </c>
      <c r="FV23" s="61">
        <f t="shared" si="1448"/>
        <v>4368101.3524632063</v>
      </c>
      <c r="FW23" s="61">
        <f t="shared" si="1448"/>
        <v>4368101.3524632063</v>
      </c>
      <c r="FX23" s="61">
        <f t="shared" si="1448"/>
        <v>4368101.3524632063</v>
      </c>
      <c r="FY23" s="61">
        <f t="shared" si="1448"/>
        <v>4368101.3524632063</v>
      </c>
      <c r="FZ23" s="61">
        <f t="shared" si="1448"/>
        <v>4368101.3524632063</v>
      </c>
      <c r="GA23" s="61">
        <f t="shared" si="1448"/>
        <v>4368101.3524632063</v>
      </c>
      <c r="GB23" s="61">
        <f t="shared" si="1448"/>
        <v>4368101.3524632063</v>
      </c>
      <c r="GC23" s="61">
        <f t="shared" si="1448"/>
        <v>4368101.3524632063</v>
      </c>
      <c r="GD23" s="61">
        <f t="shared" si="1448"/>
        <v>4368101.3524632063</v>
      </c>
      <c r="GE23" s="61">
        <f t="shared" si="1448"/>
        <v>4368101.3524632063</v>
      </c>
      <c r="GF23" s="61">
        <f t="shared" si="1448"/>
        <v>4368101.3524632063</v>
      </c>
      <c r="GG23" s="61">
        <f t="shared" si="1448"/>
        <v>4368101.3524632063</v>
      </c>
      <c r="GH23" s="61">
        <f t="shared" si="1448"/>
        <v>4368101.3524632063</v>
      </c>
      <c r="GI23" s="61">
        <f t="shared" si="1448"/>
        <v>4368101.3524632063</v>
      </c>
      <c r="GJ23" s="61">
        <f t="shared" si="1448"/>
        <v>4368101.3524632063</v>
      </c>
      <c r="GK23" s="61">
        <f t="shared" si="1448"/>
        <v>4368101.3524632063</v>
      </c>
      <c r="GL23" s="61">
        <f t="shared" si="1448"/>
        <v>4368101.3524632063</v>
      </c>
      <c r="GM23" s="61">
        <f t="shared" si="1448"/>
        <v>4368101.3524632063</v>
      </c>
      <c r="GN23" s="61">
        <f t="shared" si="1448"/>
        <v>4368101.3524632063</v>
      </c>
      <c r="GO23" s="61">
        <f t="shared" si="1448"/>
        <v>4368101.3524632063</v>
      </c>
      <c r="GP23" s="61">
        <f t="shared" si="1448"/>
        <v>4368101.3524632063</v>
      </c>
      <c r="GQ23" s="61">
        <f t="shared" si="1448"/>
        <v>4368101.3524632063</v>
      </c>
      <c r="GR23" s="61">
        <f t="shared" ref="GR23:JC23" si="1449">IF(AND(GR$4-$H$4&gt;0,GR$4-$H$4&lt;=$D12),$D15*(1-$D20)*GR18/12*POWER(1+GR18/12,$D12)/(POWER(1+GR18/12,$D12)-1),0)</f>
        <v>4368101.3524632063</v>
      </c>
      <c r="GS23" s="61">
        <f t="shared" si="1449"/>
        <v>4368101.3524632063</v>
      </c>
      <c r="GT23" s="61">
        <f t="shared" si="1449"/>
        <v>4368101.3524632063</v>
      </c>
      <c r="GU23" s="61">
        <f t="shared" si="1449"/>
        <v>4368101.3524632063</v>
      </c>
      <c r="GV23" s="61">
        <f t="shared" si="1449"/>
        <v>4368101.3524632063</v>
      </c>
      <c r="GW23" s="61">
        <f t="shared" si="1449"/>
        <v>4368101.3524632063</v>
      </c>
      <c r="GX23" s="61">
        <f t="shared" si="1449"/>
        <v>4368101.3524632063</v>
      </c>
      <c r="GY23" s="61">
        <f t="shared" si="1449"/>
        <v>4368101.3524632063</v>
      </c>
      <c r="GZ23" s="61">
        <f t="shared" si="1449"/>
        <v>4368101.3524632063</v>
      </c>
      <c r="HA23" s="61">
        <f t="shared" si="1449"/>
        <v>4368101.3524632063</v>
      </c>
      <c r="HB23" s="61">
        <f t="shared" si="1449"/>
        <v>4368101.3524632063</v>
      </c>
      <c r="HC23" s="61">
        <f t="shared" si="1449"/>
        <v>4368101.3524632063</v>
      </c>
      <c r="HD23" s="61">
        <f t="shared" si="1449"/>
        <v>4368101.3524632063</v>
      </c>
      <c r="HE23" s="61">
        <f t="shared" si="1449"/>
        <v>4368101.3524632063</v>
      </c>
      <c r="HF23" s="61">
        <f t="shared" si="1449"/>
        <v>4368101.3524632063</v>
      </c>
      <c r="HG23" s="61">
        <f t="shared" si="1449"/>
        <v>4368101.3524632063</v>
      </c>
      <c r="HH23" s="61">
        <f t="shared" si="1449"/>
        <v>4368101.3524632063</v>
      </c>
      <c r="HI23" s="61">
        <f t="shared" si="1449"/>
        <v>4368101.3524632063</v>
      </c>
      <c r="HJ23" s="61">
        <f t="shared" si="1449"/>
        <v>4368101.3524632063</v>
      </c>
      <c r="HK23" s="61">
        <f t="shared" si="1449"/>
        <v>4368101.3524632063</v>
      </c>
      <c r="HL23" s="61">
        <f t="shared" si="1449"/>
        <v>4368101.3524632063</v>
      </c>
      <c r="HM23" s="61">
        <f t="shared" si="1449"/>
        <v>4368101.3524632063</v>
      </c>
      <c r="HN23" s="61">
        <f t="shared" si="1449"/>
        <v>4368101.3524632063</v>
      </c>
      <c r="HO23" s="61">
        <f t="shared" si="1449"/>
        <v>4368101.3524632063</v>
      </c>
      <c r="HP23" s="61">
        <f t="shared" si="1449"/>
        <v>4368101.3524632063</v>
      </c>
      <c r="HQ23" s="61">
        <f t="shared" si="1449"/>
        <v>4368101.3524632063</v>
      </c>
      <c r="HR23" s="61">
        <f t="shared" si="1449"/>
        <v>4368101.3524632063</v>
      </c>
      <c r="HS23" s="61">
        <f t="shared" si="1449"/>
        <v>4368101.3524632063</v>
      </c>
      <c r="HT23" s="61">
        <f t="shared" si="1449"/>
        <v>4368101.3524632063</v>
      </c>
      <c r="HU23" s="61">
        <f t="shared" si="1449"/>
        <v>4368101.3524632063</v>
      </c>
      <c r="HV23" s="61">
        <f t="shared" si="1449"/>
        <v>4368101.3524632063</v>
      </c>
      <c r="HW23" s="61">
        <f t="shared" si="1449"/>
        <v>4368101.3524632063</v>
      </c>
      <c r="HX23" s="61">
        <f t="shared" si="1449"/>
        <v>4368101.3524632063</v>
      </c>
      <c r="HY23" s="61">
        <f t="shared" si="1449"/>
        <v>4368101.3524632063</v>
      </c>
      <c r="HZ23" s="61">
        <f t="shared" si="1449"/>
        <v>4368101.3524632063</v>
      </c>
      <c r="IA23" s="61">
        <f t="shared" si="1449"/>
        <v>4368101.3524632063</v>
      </c>
      <c r="IB23" s="61">
        <f t="shared" si="1449"/>
        <v>4368101.3524632063</v>
      </c>
      <c r="IC23" s="61">
        <f t="shared" si="1449"/>
        <v>4368101.3524632063</v>
      </c>
      <c r="ID23" s="61">
        <f t="shared" si="1449"/>
        <v>4368101.3524632063</v>
      </c>
      <c r="IE23" s="61">
        <f t="shared" si="1449"/>
        <v>4368101.3524632063</v>
      </c>
      <c r="IF23" s="61">
        <f t="shared" si="1449"/>
        <v>4368101.3524632063</v>
      </c>
      <c r="IG23" s="61">
        <f t="shared" si="1449"/>
        <v>4368101.3524632063</v>
      </c>
      <c r="IH23" s="61">
        <f t="shared" si="1449"/>
        <v>4368101.3524632063</v>
      </c>
      <c r="II23" s="61">
        <f t="shared" si="1449"/>
        <v>4368101.3524632063</v>
      </c>
      <c r="IJ23" s="61">
        <f t="shared" si="1449"/>
        <v>4368101.3524632063</v>
      </c>
      <c r="IK23" s="61">
        <f t="shared" si="1449"/>
        <v>4368101.3524632063</v>
      </c>
      <c r="IL23" s="61">
        <f t="shared" si="1449"/>
        <v>4368101.3524632063</v>
      </c>
      <c r="IM23" s="61">
        <f t="shared" si="1449"/>
        <v>4368101.3524632063</v>
      </c>
      <c r="IN23" s="61">
        <f t="shared" si="1449"/>
        <v>4368101.3524632063</v>
      </c>
      <c r="IO23" s="61">
        <f t="shared" si="1449"/>
        <v>0</v>
      </c>
      <c r="IP23" s="61">
        <f t="shared" si="1449"/>
        <v>0</v>
      </c>
      <c r="IQ23" s="61">
        <f t="shared" si="1449"/>
        <v>0</v>
      </c>
      <c r="IR23" s="61">
        <f t="shared" si="1449"/>
        <v>0</v>
      </c>
      <c r="IS23" s="61">
        <f t="shared" si="1449"/>
        <v>0</v>
      </c>
      <c r="IT23" s="61">
        <f t="shared" si="1449"/>
        <v>0</v>
      </c>
      <c r="IU23" s="61">
        <f t="shared" si="1449"/>
        <v>0</v>
      </c>
      <c r="IV23" s="61">
        <f t="shared" si="1449"/>
        <v>0</v>
      </c>
      <c r="IW23" s="61">
        <f t="shared" si="1449"/>
        <v>0</v>
      </c>
      <c r="IX23" s="61">
        <f t="shared" si="1449"/>
        <v>0</v>
      </c>
      <c r="IY23" s="61">
        <f t="shared" si="1449"/>
        <v>0</v>
      </c>
      <c r="IZ23" s="61">
        <f t="shared" si="1449"/>
        <v>0</v>
      </c>
      <c r="JA23" s="61">
        <f t="shared" si="1449"/>
        <v>0</v>
      </c>
      <c r="JB23" s="61">
        <f t="shared" si="1449"/>
        <v>0</v>
      </c>
      <c r="JC23" s="61">
        <f t="shared" si="1449"/>
        <v>0</v>
      </c>
      <c r="JD23" s="61">
        <f t="shared" ref="JD23:LO23" si="1450">IF(AND(JD$4-$H$4&gt;0,JD$4-$H$4&lt;=$D12),$D15*(1-$D20)*JD18/12*POWER(1+JD18/12,$D12)/(POWER(1+JD18/12,$D12)-1),0)</f>
        <v>0</v>
      </c>
      <c r="JE23" s="61">
        <f t="shared" si="1450"/>
        <v>0</v>
      </c>
      <c r="JF23" s="61">
        <f t="shared" si="1450"/>
        <v>0</v>
      </c>
      <c r="JG23" s="61">
        <f t="shared" si="1450"/>
        <v>0</v>
      </c>
      <c r="JH23" s="61">
        <f t="shared" si="1450"/>
        <v>0</v>
      </c>
      <c r="JI23" s="61">
        <f t="shared" si="1450"/>
        <v>0</v>
      </c>
      <c r="JJ23" s="61">
        <f t="shared" si="1450"/>
        <v>0</v>
      </c>
      <c r="JK23" s="61">
        <f t="shared" si="1450"/>
        <v>0</v>
      </c>
      <c r="JL23" s="61">
        <f t="shared" si="1450"/>
        <v>0</v>
      </c>
      <c r="JM23" s="61">
        <f t="shared" si="1450"/>
        <v>0</v>
      </c>
      <c r="JN23" s="61">
        <f t="shared" si="1450"/>
        <v>0</v>
      </c>
      <c r="JO23" s="61">
        <f t="shared" si="1450"/>
        <v>0</v>
      </c>
      <c r="JP23" s="61">
        <f t="shared" si="1450"/>
        <v>0</v>
      </c>
      <c r="JQ23" s="61">
        <f t="shared" si="1450"/>
        <v>0</v>
      </c>
      <c r="JR23" s="61">
        <f t="shared" si="1450"/>
        <v>0</v>
      </c>
      <c r="JS23" s="61">
        <f t="shared" si="1450"/>
        <v>0</v>
      </c>
      <c r="JT23" s="61">
        <f t="shared" si="1450"/>
        <v>0</v>
      </c>
      <c r="JU23" s="61">
        <f t="shared" si="1450"/>
        <v>0</v>
      </c>
      <c r="JV23" s="61">
        <f t="shared" si="1450"/>
        <v>0</v>
      </c>
      <c r="JW23" s="61">
        <f t="shared" si="1450"/>
        <v>0</v>
      </c>
      <c r="JX23" s="61">
        <f t="shared" si="1450"/>
        <v>0</v>
      </c>
      <c r="JY23" s="61">
        <f t="shared" si="1450"/>
        <v>0</v>
      </c>
      <c r="JZ23" s="61">
        <f t="shared" si="1450"/>
        <v>0</v>
      </c>
      <c r="KA23" s="61">
        <f t="shared" si="1450"/>
        <v>0</v>
      </c>
      <c r="KB23" s="61">
        <f t="shared" si="1450"/>
        <v>0</v>
      </c>
      <c r="KC23" s="61">
        <f t="shared" si="1450"/>
        <v>0</v>
      </c>
      <c r="KD23" s="61">
        <f t="shared" si="1450"/>
        <v>0</v>
      </c>
      <c r="KE23" s="61">
        <f t="shared" si="1450"/>
        <v>0</v>
      </c>
      <c r="KF23" s="61">
        <f t="shared" si="1450"/>
        <v>0</v>
      </c>
      <c r="KG23" s="61">
        <f t="shared" si="1450"/>
        <v>0</v>
      </c>
      <c r="KH23" s="61">
        <f t="shared" si="1450"/>
        <v>0</v>
      </c>
      <c r="KI23" s="61">
        <f t="shared" si="1450"/>
        <v>0</v>
      </c>
      <c r="KJ23" s="61">
        <f t="shared" si="1450"/>
        <v>0</v>
      </c>
      <c r="KK23" s="61">
        <f t="shared" si="1450"/>
        <v>0</v>
      </c>
      <c r="KL23" s="61">
        <f t="shared" si="1450"/>
        <v>0</v>
      </c>
      <c r="KM23" s="61">
        <f t="shared" si="1450"/>
        <v>0</v>
      </c>
      <c r="KN23" s="61">
        <f t="shared" si="1450"/>
        <v>0</v>
      </c>
      <c r="KO23" s="61">
        <f t="shared" si="1450"/>
        <v>0</v>
      </c>
      <c r="KP23" s="61">
        <f t="shared" si="1450"/>
        <v>0</v>
      </c>
      <c r="KQ23" s="61">
        <f t="shared" si="1450"/>
        <v>0</v>
      </c>
      <c r="KR23" s="61">
        <f t="shared" si="1450"/>
        <v>0</v>
      </c>
      <c r="KS23" s="61">
        <f t="shared" si="1450"/>
        <v>0</v>
      </c>
      <c r="KT23" s="61">
        <f t="shared" si="1450"/>
        <v>0</v>
      </c>
      <c r="KU23" s="61">
        <f t="shared" si="1450"/>
        <v>0</v>
      </c>
      <c r="KV23" s="61">
        <f t="shared" si="1450"/>
        <v>0</v>
      </c>
      <c r="KW23" s="61">
        <f t="shared" si="1450"/>
        <v>0</v>
      </c>
      <c r="KX23" s="61">
        <f t="shared" si="1450"/>
        <v>0</v>
      </c>
      <c r="KY23" s="61">
        <f t="shared" si="1450"/>
        <v>0</v>
      </c>
      <c r="KZ23" s="61">
        <f t="shared" si="1450"/>
        <v>0</v>
      </c>
      <c r="LA23" s="61">
        <f t="shared" si="1450"/>
        <v>0</v>
      </c>
      <c r="LB23" s="61">
        <f t="shared" si="1450"/>
        <v>0</v>
      </c>
      <c r="LC23" s="61">
        <f t="shared" si="1450"/>
        <v>0</v>
      </c>
      <c r="LD23" s="61">
        <f t="shared" si="1450"/>
        <v>0</v>
      </c>
      <c r="LE23" s="61">
        <f t="shared" si="1450"/>
        <v>0</v>
      </c>
      <c r="LF23" s="61">
        <f t="shared" si="1450"/>
        <v>0</v>
      </c>
      <c r="LG23" s="61">
        <f t="shared" si="1450"/>
        <v>0</v>
      </c>
      <c r="LH23" s="61">
        <f t="shared" si="1450"/>
        <v>0</v>
      </c>
      <c r="LI23" s="61">
        <f t="shared" si="1450"/>
        <v>0</v>
      </c>
      <c r="LJ23" s="61">
        <f t="shared" si="1450"/>
        <v>0</v>
      </c>
      <c r="LK23" s="61">
        <f t="shared" si="1450"/>
        <v>0</v>
      </c>
      <c r="LL23" s="61">
        <f t="shared" si="1450"/>
        <v>0</v>
      </c>
      <c r="LM23" s="61">
        <f t="shared" si="1450"/>
        <v>0</v>
      </c>
      <c r="LN23" s="61">
        <f t="shared" si="1450"/>
        <v>0</v>
      </c>
      <c r="LO23" s="61">
        <f t="shared" si="1450"/>
        <v>0</v>
      </c>
      <c r="LP23" s="61">
        <f t="shared" ref="LP23:ND23" si="1451">IF(AND(LP$4-$H$4&gt;0,LP$4-$H$4&lt;=$D12),$D15*(1-$D20)*LP18/12*POWER(1+LP18/12,$D12)/(POWER(1+LP18/12,$D12)-1),0)</f>
        <v>0</v>
      </c>
      <c r="LQ23" s="61">
        <f t="shared" si="1451"/>
        <v>0</v>
      </c>
      <c r="LR23" s="61">
        <f t="shared" si="1451"/>
        <v>0</v>
      </c>
      <c r="LS23" s="61">
        <f t="shared" si="1451"/>
        <v>0</v>
      </c>
      <c r="LT23" s="61">
        <f t="shared" si="1451"/>
        <v>0</v>
      </c>
      <c r="LU23" s="61">
        <f t="shared" si="1451"/>
        <v>0</v>
      </c>
      <c r="LV23" s="61">
        <f t="shared" si="1451"/>
        <v>0</v>
      </c>
      <c r="LW23" s="61">
        <f t="shared" si="1451"/>
        <v>0</v>
      </c>
      <c r="LX23" s="61">
        <f t="shared" si="1451"/>
        <v>0</v>
      </c>
      <c r="LY23" s="61">
        <f t="shared" si="1451"/>
        <v>0</v>
      </c>
      <c r="LZ23" s="61">
        <f t="shared" si="1451"/>
        <v>0</v>
      </c>
      <c r="MA23" s="61">
        <f t="shared" si="1451"/>
        <v>0</v>
      </c>
      <c r="MB23" s="61">
        <f t="shared" si="1451"/>
        <v>0</v>
      </c>
      <c r="MC23" s="61">
        <f t="shared" si="1451"/>
        <v>0</v>
      </c>
      <c r="MD23" s="61">
        <f t="shared" si="1451"/>
        <v>0</v>
      </c>
      <c r="ME23" s="61">
        <f t="shared" si="1451"/>
        <v>0</v>
      </c>
      <c r="MF23" s="61">
        <f t="shared" si="1451"/>
        <v>0</v>
      </c>
      <c r="MG23" s="61">
        <f t="shared" si="1451"/>
        <v>0</v>
      </c>
      <c r="MH23" s="61">
        <f t="shared" si="1451"/>
        <v>0</v>
      </c>
      <c r="MI23" s="61">
        <f t="shared" si="1451"/>
        <v>0</v>
      </c>
      <c r="MJ23" s="61">
        <f t="shared" si="1451"/>
        <v>0</v>
      </c>
      <c r="MK23" s="61">
        <f t="shared" si="1451"/>
        <v>0</v>
      </c>
      <c r="ML23" s="61">
        <f t="shared" si="1451"/>
        <v>0</v>
      </c>
      <c r="MM23" s="61">
        <f t="shared" si="1451"/>
        <v>0</v>
      </c>
      <c r="MN23" s="61">
        <f t="shared" si="1451"/>
        <v>0</v>
      </c>
      <c r="MO23" s="61">
        <f t="shared" si="1451"/>
        <v>0</v>
      </c>
      <c r="MP23" s="61">
        <f t="shared" si="1451"/>
        <v>0</v>
      </c>
      <c r="MQ23" s="61">
        <f t="shared" si="1451"/>
        <v>0</v>
      </c>
      <c r="MR23" s="61">
        <f t="shared" si="1451"/>
        <v>0</v>
      </c>
      <c r="MS23" s="61">
        <f t="shared" si="1451"/>
        <v>0</v>
      </c>
      <c r="MT23" s="61">
        <f t="shared" si="1451"/>
        <v>0</v>
      </c>
      <c r="MU23" s="61">
        <f t="shared" si="1451"/>
        <v>0</v>
      </c>
      <c r="MV23" s="61">
        <f t="shared" si="1451"/>
        <v>0</v>
      </c>
      <c r="MW23" s="61">
        <f t="shared" si="1451"/>
        <v>0</v>
      </c>
      <c r="MX23" s="61">
        <f t="shared" si="1451"/>
        <v>0</v>
      </c>
      <c r="MY23" s="61">
        <f t="shared" si="1451"/>
        <v>0</v>
      </c>
      <c r="MZ23" s="61">
        <f t="shared" si="1451"/>
        <v>0</v>
      </c>
      <c r="NA23" s="61">
        <f t="shared" si="1451"/>
        <v>0</v>
      </c>
      <c r="NB23" s="61">
        <f t="shared" si="1451"/>
        <v>0</v>
      </c>
      <c r="NC23" s="61">
        <f t="shared" si="1451"/>
        <v>0</v>
      </c>
      <c r="ND23" s="61">
        <f t="shared" si="1451"/>
        <v>0</v>
      </c>
    </row>
    <row r="24" spans="1:368" s="4" customFormat="1" x14ac:dyDescent="0.25">
      <c r="B24" s="35" t="s">
        <v>17</v>
      </c>
      <c r="C24" s="33"/>
      <c r="D24" s="51">
        <f t="shared" si="1445"/>
        <v>696344324.59119034</v>
      </c>
      <c r="E24" s="35"/>
      <c r="F24" s="35"/>
      <c r="G24" s="33"/>
      <c r="H24" s="37">
        <f>IF(AND(H$4-$H$4&gt;0,H$4-$H$4&lt;=$D12),($D15-SUM($G25:G25))*H18/12,0)</f>
        <v>0</v>
      </c>
      <c r="I24" s="37">
        <f>IF(AND(I$4-$H$4&gt;0,I$4-$H$4&lt;=$D12),($D15-SUM($G25:H25))*I18/12,0)</f>
        <v>4133333.3333333335</v>
      </c>
      <c r="J24" s="37">
        <f>IF(AND(J$4-$H$4&gt;0,J$4-$H$4&lt;=$D12),($D15-SUM($G25:I25))*J18/12,0)</f>
        <v>4126781.4763456066</v>
      </c>
      <c r="K24" s="37">
        <f>IF(AND(K$4-$H$4&gt;0,K$4-$H$4&lt;=$D12),($D15-SUM($G25:J25))*K18/12,0)</f>
        <v>4120195.7680967771</v>
      </c>
      <c r="L24" s="37">
        <f>IF(AND(L$4-$H$4&gt;0,L$4-$H$4&lt;=$D12),($D15-SUM($G25:K25))*L18/12,0)</f>
        <v>4113576.0336886612</v>
      </c>
      <c r="M24" s="37">
        <f>IF(AND(M$4-$H$4&gt;0,M$4-$H$4&lt;=$D12),($D15-SUM($G25:L25))*M18/12,0)</f>
        <v>4106922.0973194377</v>
      </c>
      <c r="N24" s="37">
        <f>IF(AND(N$4-$H$4&gt;0,N$4-$H$4&lt;=$D12),($D15-SUM($G25:M25))*N18/12,0)</f>
        <v>4100233.7822789722</v>
      </c>
      <c r="O24" s="37">
        <f>IF(AND(O$4-$H$4&gt;0,O$4-$H$4&lt;=$D12),($D15-SUM($G25:N25))*O18/12,0)</f>
        <v>4093510.9109441317</v>
      </c>
      <c r="P24" s="37">
        <f>IF(AND(P$4-$H$4&gt;0,P$4-$H$4&lt;=$D12),($D15-SUM($G25:O25))*P18/12,0)</f>
        <v>4086753.3047740608</v>
      </c>
      <c r="Q24" s="37">
        <f>IF(AND(Q$4-$H$4&gt;0,Q$4-$H$4&lt;=$D12),($D15-SUM($G25:P25))*Q18/12,0)</f>
        <v>4079960.7843054445</v>
      </c>
      <c r="R24" s="37">
        <f>IF(AND(R$4-$H$4&gt;0,R$4-$H$4&lt;=$D12),($D15-SUM($G25:Q25))*R18/12,0)</f>
        <v>4073133.1691477406</v>
      </c>
      <c r="S24" s="37">
        <f>IF(AND(S$4-$H$4&gt;0,S$4-$H$4&lt;=$D12),($D15-SUM($G25:R25))*S18/12,0)</f>
        <v>4066270.2779783886</v>
      </c>
      <c r="T24" s="37">
        <f>IF(AND(T$4-$H$4&gt;0,T$4-$H$4&lt;=$D12),($D15-SUM($G25:S25))*T18/12,0)</f>
        <v>4059371.9285379951</v>
      </c>
      <c r="U24" s="37">
        <f>IF(AND(U$4-$H$4&gt;0,U$4-$H$4&lt;=$D12),($D15-SUM($G25:T25))*U18/12,0)</f>
        <v>4052437.9376254925</v>
      </c>
      <c r="V24" s="37">
        <f>IF(AND(V$4-$H$4&gt;0,V$4-$H$4&lt;=$D12),($D15-SUM($G25:U25))*V18/12,0)</f>
        <v>4045468.1210932755</v>
      </c>
      <c r="W24" s="37">
        <f>IF(AND(W$4-$H$4&gt;0,W$4-$H$4&lt;=$D12),($D15-SUM($G25:V25))*W18/12,0)</f>
        <v>4038462.2938423087</v>
      </c>
      <c r="X24" s="37">
        <f>IF(AND(X$4-$H$4&gt;0,X$4-$H$4&lt;=$D12),($D15-SUM($G25:W25))*X18/12,0)</f>
        <v>4031420.2698172112</v>
      </c>
      <c r="Y24" s="37">
        <f>IF(AND(Y$4-$H$4&gt;0,Y$4-$H$4&lt;=$D12),($D15-SUM($G25:X25))*Y18/12,0)</f>
        <v>4024341.8620013185</v>
      </c>
      <c r="Z24" s="37">
        <f>IF(AND(Z$4-$H$4&gt;0,Z$4-$H$4&lt;=$D12),($D15-SUM($G25:Y25))*Z18/12,0)</f>
        <v>4017226.8824117095</v>
      </c>
      <c r="AA24" s="37">
        <f>IF(AND(AA$4-$H$4&gt;0,AA$4-$H$4&lt;=$D12),($D15-SUM($G25:Z25))*AA18/12,0)</f>
        <v>4010075.1420942214</v>
      </c>
      <c r="AB24" s="37">
        <f>IF(AND(AB$4-$H$4&gt;0,AB$4-$H$4&lt;=$D12),($D15-SUM($G25:AA25))*AB18/12,0)</f>
        <v>4002886.4511184259</v>
      </c>
      <c r="AC24" s="37">
        <f>IF(AND(AC$4-$H$4&gt;0,AC$4-$H$4&lt;=$D12),($D15-SUM($G25:AB25))*AC18/12,0)</f>
        <v>3995660.6185725895</v>
      </c>
      <c r="AD24" s="37">
        <f>IF(AND(AD$4-$H$4&gt;0,AD$4-$H$4&lt;=$D12),($D15-SUM($G25:AC25))*AD18/12,0)</f>
        <v>3988397.4525585989</v>
      </c>
      <c r="AE24" s="37">
        <f>IF(AND(AE$4-$H$4&gt;0,AE$4-$H$4&lt;=$D12),($D15-SUM($G25:AD25))*AE18/12,0)</f>
        <v>3981096.7601868697</v>
      </c>
      <c r="AF24" s="37">
        <f>IF(AND(AF$4-$H$4&gt;0,AF$4-$H$4&lt;=$D12),($D15-SUM($G25:AE25))*AF18/12,0)</f>
        <v>3973758.3475712198</v>
      </c>
      <c r="AG24" s="37">
        <f>IF(AND(AG$4-$H$4&gt;0,AG$4-$H$4&lt;=$D12),($D15-SUM($G25:AF25))*AG18/12,0)</f>
        <v>3966382.0198237221</v>
      </c>
      <c r="AH24" s="37">
        <f>IF(AND(AH$4-$H$4&gt;0,AH$4-$H$4&lt;=$D12),($D15-SUM($G25:AG25))*AH18/12,0)</f>
        <v>3958967.5810495284</v>
      </c>
      <c r="AI24" s="37">
        <f>IF(AND(AI$4-$H$4&gt;0,AI$4-$H$4&lt;=$D12),($D15-SUM($G25:AH25))*AI18/12,0)</f>
        <v>3951514.8343416695</v>
      </c>
      <c r="AJ24" s="37">
        <f>IF(AND(AJ$4-$H$4&gt;0,AJ$4-$H$4&lt;=$D12),($D15-SUM($G25:AI25))*AJ18/12,0)</f>
        <v>3944023.5817758194</v>
      </c>
      <c r="AK24" s="37">
        <f>IF(AND(AK$4-$H$4&gt;0,AK$4-$H$4&lt;=$D12),($D15-SUM($G25:AJ25))*AK18/12,0)</f>
        <v>3936493.6244050455</v>
      </c>
      <c r="AL24" s="37">
        <f>IF(AND(AL$4-$H$4&gt;0,AL$4-$H$4&lt;=$D12),($D15-SUM($G25:AK25))*AL18/12,0)</f>
        <v>3928924.7622545231</v>
      </c>
      <c r="AM24" s="37">
        <f>IF(AND(AM$4-$H$4&gt;0,AM$4-$H$4&lt;=$D12),($D15-SUM($G25:AL25))*AM18/12,0)</f>
        <v>3921316.7943162229</v>
      </c>
      <c r="AN24" s="37">
        <f>IF(AND(AN$4-$H$4&gt;0,AN$4-$H$4&lt;=$D12),($D15-SUM($G25:AM25))*AN18/12,0)</f>
        <v>3913669.5185435745</v>
      </c>
      <c r="AO24" s="37">
        <f>IF(AND(AO$4-$H$4&gt;0,AO$4-$H$4&lt;=$D12),($D15-SUM($G25:AN25))*AO18/12,0)</f>
        <v>3905982.7318461002</v>
      </c>
      <c r="AP24" s="37">
        <f>IF(AND(AP$4-$H$4&gt;0,AP$4-$H$4&lt;=$D12),($D15-SUM($G25:AO25))*AP18/12,0)</f>
        <v>3898256.230084023</v>
      </c>
      <c r="AQ24" s="37">
        <f>IF(AND(AQ$4-$H$4&gt;0,AQ$4-$H$4&lt;=$D12),($D15-SUM($G25:AP25))*AQ18/12,0)</f>
        <v>3890489.8080628421</v>
      </c>
      <c r="AR24" s="37">
        <f>IF(AND(AR$4-$H$4&gt;0,AR$4-$H$4&lt;=$D12),($D15-SUM($G25:AQ25))*AR18/12,0)</f>
        <v>3882683.2595278844</v>
      </c>
      <c r="AS24" s="37">
        <f>IF(AND(AS$4-$H$4&gt;0,AS$4-$H$4&lt;=$D12),($D15-SUM($G25:AR25))*AS18/12,0)</f>
        <v>3874836.3771588295</v>
      </c>
      <c r="AT24" s="37">
        <f>IF(AND(AT$4-$H$4&gt;0,AT$4-$H$4&lt;=$D12),($D15-SUM($G25:AS25))*AT18/12,0)</f>
        <v>3866948.9525642018</v>
      </c>
      <c r="AU24" s="37">
        <f>IF(AND(AU$4-$H$4&gt;0,AU$4-$H$4&lt;=$D12),($D15-SUM($G25:AT25))*AU18/12,0)</f>
        <v>3859020.7762758345</v>
      </c>
      <c r="AV24" s="37">
        <f>IF(AND(AV$4-$H$4&gt;0,AV$4-$H$4&lt;=$D12),($D15-SUM($G25:AU25))*AV18/12,0)</f>
        <v>3851051.6377433105</v>
      </c>
      <c r="AW24" s="37">
        <f>IF(AND(AW$4-$H$4&gt;0,AW$4-$H$4&lt;=$D12),($D15-SUM($G25:AV25))*AW18/12,0)</f>
        <v>3843041.3253283692</v>
      </c>
      <c r="AX24" s="37">
        <f>IF(AND(AX$4-$H$4&gt;0,AX$4-$H$4&lt;=$D12),($D15-SUM($G25:AW25))*AX18/12,0)</f>
        <v>3834989.6262992839</v>
      </c>
      <c r="AY24" s="37">
        <f>IF(AND(AY$4-$H$4&gt;0,AY$4-$H$4&lt;=$D12),($D15-SUM($G25:AX25))*AY18/12,0)</f>
        <v>3826896.3268252141</v>
      </c>
      <c r="AZ24" s="37">
        <f>IF(AND(AZ$4-$H$4&gt;0,AZ$4-$H$4&lt;=$D12),($D15-SUM($G25:AY25))*AZ18/12,0)</f>
        <v>3818761.2119705291</v>
      </c>
      <c r="BA24" s="37">
        <f>IF(AND(BA$4-$H$4&gt;0,BA$4-$H$4&lt;=$D12),($D15-SUM($G25:AZ25))*BA18/12,0)</f>
        <v>3810584.0656890948</v>
      </c>
      <c r="BB24" s="37">
        <f>IF(AND(BB$4-$H$4&gt;0,BB$4-$H$4&lt;=$D12),($D15-SUM($G25:BA25))*BB18/12,0)</f>
        <v>3802364.6708185398</v>
      </c>
      <c r="BC24" s="37">
        <f>IF(AND(BC$4-$H$4&gt;0,BC$4-$H$4&lt;=$D12),($D15-SUM($G25:BB25))*BC18/12,0)</f>
        <v>3794102.8090744871</v>
      </c>
      <c r="BD24" s="37">
        <f>IF(AND(BD$4-$H$4&gt;0,BD$4-$H$4&lt;=$D12),($D15-SUM($G25:BC25))*BD18/12,0)</f>
        <v>3785798.2610447556</v>
      </c>
      <c r="BE24" s="37">
        <f>IF(AND(BE$4-$H$4&gt;0,BE$4-$H$4&lt;=$D12),($D15-SUM($G25:BD25))*BE18/12,0)</f>
        <v>3777450.8061835389</v>
      </c>
      <c r="BF24" s="37">
        <f>IF(AND(BF$4-$H$4&gt;0,BF$4-$H$4&lt;=$D12),($D15-SUM($G25:BE25))*BF18/12,0)</f>
        <v>3769060.2228055387</v>
      </c>
      <c r="BG24" s="37">
        <f>IF(AND(BG$4-$H$4&gt;0,BG$4-$H$4&lt;=$D12),($D15-SUM($G25:BF25))*BG18/12,0)</f>
        <v>3760626.2880800851</v>
      </c>
      <c r="BH24" s="37">
        <f>IF(AND(BH$4-$H$4&gt;0,BH$4-$H$4&lt;=$D12),($D15-SUM($G25:BG25))*BH18/12,0)</f>
        <v>3752148.778025216</v>
      </c>
      <c r="BI24" s="37">
        <f>IF(AND(BI$4-$H$4&gt;0,BI$4-$H$4&lt;=$D12),($D15-SUM($G25:BH25))*BI18/12,0)</f>
        <v>3743627.4675017311</v>
      </c>
      <c r="BJ24" s="37">
        <f>IF(AND(BJ$4-$H$4&gt;0,BJ$4-$H$4&lt;=$D12),($D15-SUM($G25:BI25))*BJ18/12,0)</f>
        <v>3735062.1302072085</v>
      </c>
      <c r="BK24" s="37">
        <f>IF(AND(BK$4-$H$4&gt;0,BK$4-$H$4&lt;=$D12),($D15-SUM($G25:BJ25))*BK18/12,0)</f>
        <v>3726452.5386699964</v>
      </c>
      <c r="BL24" s="37">
        <f>IF(AND(BL$4-$H$4&gt;0,BL$4-$H$4&lt;=$D12),($D15-SUM($G25:BK25))*BL18/12,0)</f>
        <v>3717798.4642431759</v>
      </c>
      <c r="BM24" s="37">
        <f>IF(AND(BM$4-$H$4&gt;0,BM$4-$H$4&lt;=$D12),($D15-SUM($G25:BL25))*BM18/12,0)</f>
        <v>3709099.6770984833</v>
      </c>
      <c r="BN24" s="37">
        <f>IF(AND(BN$4-$H$4&gt;0,BN$4-$H$4&lt;=$D12),($D15-SUM($G25:BM25))*BN18/12,0)</f>
        <v>3700355.9462202103</v>
      </c>
      <c r="BO24" s="37">
        <f>IF(AND(BO$4-$H$4&gt;0,BO$4-$H$4&lt;=$D12),($D15-SUM($G25:BN25))*BO18/12,0)</f>
        <v>3691567.0393990655</v>
      </c>
      <c r="BP24" s="37">
        <f>IF(AND(BP$4-$H$4&gt;0,BP$4-$H$4&lt;=$D12),($D15-SUM($G25:BO25))*BP18/12,0)</f>
        <v>3682732.7232260122</v>
      </c>
      <c r="BQ24" s="37">
        <f>IF(AND(BQ$4-$H$4&gt;0,BQ$4-$H$4&lt;=$D12),($D15-SUM($G25:BP25))*BQ18/12,0)</f>
        <v>3673852.7630860643</v>
      </c>
      <c r="BR24" s="37">
        <f>IF(AND(BR$4-$H$4&gt;0,BR$4-$H$4&lt;=$D12),($D15-SUM($G25:BQ25))*BR18/12,0)</f>
        <v>3664926.9231520607</v>
      </c>
      <c r="BS24" s="37">
        <f>IF(AND(BS$4-$H$4&gt;0,BS$4-$H$4&lt;=$D12),($D15-SUM($G25:BR25))*BS18/12,0)</f>
        <v>3655954.9663783968</v>
      </c>
      <c r="BT24" s="37">
        <f>IF(AND(BT$4-$H$4&gt;0,BT$4-$H$4&lt;=$D12),($D15-SUM($G25:BS25))*BT18/12,0)</f>
        <v>3646936.6544947363</v>
      </c>
      <c r="BU24" s="37">
        <f>IF(AND(BU$4-$H$4&gt;0,BU$4-$H$4&lt;=$D12),($D15-SUM($G25:BT25))*BU18/12,0)</f>
        <v>3637871.7479996774</v>
      </c>
      <c r="BV24" s="37">
        <f>IF(AND(BV$4-$H$4&gt;0,BV$4-$H$4&lt;=$D12),($D15-SUM($G25:BU25))*BV18/12,0)</f>
        <v>3628760.0061543933</v>
      </c>
      <c r="BW24" s="37">
        <f>IF(AND(BW$4-$H$4&gt;0,BW$4-$H$4&lt;=$D12),($D15-SUM($G25:BV25))*BW18/12,0)</f>
        <v>3619601.1869762428</v>
      </c>
      <c r="BX24" s="37">
        <f>IF(AND(BX$4-$H$4&gt;0,BX$4-$H$4&lt;=$D12),($D15-SUM($G25:BW25))*BX18/12,0)</f>
        <v>3610395.0472323378</v>
      </c>
      <c r="BY24" s="37">
        <f>IF(AND(BY$4-$H$4&gt;0,BY$4-$H$4&lt;=$D12),($D15-SUM($G25:BX25))*BY18/12,0)</f>
        <v>3601141.3424330894</v>
      </c>
      <c r="BZ24" s="37">
        <f>IF(AND(BZ$4-$H$4&gt;0,BZ$4-$H$4&lt;=$D12),($D15-SUM($G25:BY25))*BZ18/12,0)</f>
        <v>3591839.8268257119</v>
      </c>
      <c r="CA24" s="37">
        <f>IF(AND(CA$4-$H$4&gt;0,CA$4-$H$4&lt;=$D12),($D15-SUM($G25:BZ25))*CA18/12,0)</f>
        <v>3582490.2533876956</v>
      </c>
      <c r="CB24" s="37">
        <f>IF(AND(CB$4-$H$4&gt;0,CB$4-$H$4&lt;=$D12),($D15-SUM($G25:CA25))*CB18/12,0)</f>
        <v>3573092.3738202495</v>
      </c>
      <c r="CC24" s="37">
        <f>IF(AND(CC$4-$H$4&gt;0,CC$4-$H$4&lt;=$D12),($D15-SUM($G25:CB25))*CC18/12,0)</f>
        <v>3563645.9385417053</v>
      </c>
      <c r="CD24" s="37">
        <f>IF(AND(CD$4-$H$4&gt;0,CD$4-$H$4&lt;=$D12),($D15-SUM($G25:CC25))*CD18/12,0)</f>
        <v>3554150.6966808899</v>
      </c>
      <c r="CE24" s="37">
        <f>IF(AND(CE$4-$H$4&gt;0,CE$4-$H$4&lt;=$D12),($D15-SUM($G25:CD25))*CE18/12,0)</f>
        <v>3544606.3960704585</v>
      </c>
      <c r="CF24" s="37">
        <f>IF(AND(CF$4-$H$4&gt;0,CF$4-$H$4&lt;=$D12),($D15-SUM($G25:CE25))*CF18/12,0)</f>
        <v>3535012.783240207</v>
      </c>
      <c r="CG24" s="37">
        <f>IF(AND(CG$4-$H$4&gt;0,CG$4-$H$4&lt;=$D12),($D15-SUM($G25:CF25))*CG18/12,0)</f>
        <v>3525369.603410332</v>
      </c>
      <c r="CH24" s="37">
        <f>IF(AND(CH$4-$H$4&gt;0,CH$4-$H$4&lt;=$D12),($D15-SUM($G25:CG25))*CH18/12,0)</f>
        <v>3515676.6004846706</v>
      </c>
      <c r="CI24" s="37">
        <f>IF(AND(CI$4-$H$4&gt;0,CI$4-$H$4&lt;=$D12),($D15-SUM($G25:CH25))*CI18/12,0)</f>
        <v>3505933.5170438923</v>
      </c>
      <c r="CJ24" s="37">
        <f>IF(AND(CJ$4-$H$4&gt;0,CJ$4-$H$4&lt;=$D12),($D15-SUM($G25:CI25))*CJ18/12,0)</f>
        <v>3496140.0943386704</v>
      </c>
      <c r="CK24" s="37">
        <f>IF(AND(CK$4-$H$4&gt;0,CK$4-$H$4&lt;=$D12),($D15-SUM($G25:CJ25))*CK18/12,0)</f>
        <v>3486296.0722828046</v>
      </c>
      <c r="CL24" s="37">
        <f>IF(AND(CL$4-$H$4&gt;0,CL$4-$H$4&lt;=$D12),($D15-SUM($G25:CK25))*CL18/12,0)</f>
        <v>3476401.1894463175</v>
      </c>
      <c r="CM24" s="37">
        <f>IF(AND(CM$4-$H$4&gt;0,CM$4-$H$4&lt;=$D12),($D15-SUM($G25:CL25))*CM18/12,0)</f>
        <v>3466455.1830485077</v>
      </c>
      <c r="CN24" s="37">
        <f>IF(AND(CN$4-$H$4&gt;0,CN$4-$H$4&lt;=$D12),($D15-SUM($G25:CM25))*CN18/12,0)</f>
        <v>3456457.788950976</v>
      </c>
      <c r="CO24" s="37">
        <f>IF(AND(CO$4-$H$4&gt;0,CO$4-$H$4&lt;=$D12),($D15-SUM($G25:CN25))*CO18/12,0)</f>
        <v>3446408.7416506074</v>
      </c>
      <c r="CP24" s="37">
        <f>IF(AND(CP$4-$H$4&gt;0,CP$4-$H$4&lt;=$D12),($D15-SUM($G25:CO25))*CP18/12,0)</f>
        <v>3436307.7742725201</v>
      </c>
      <c r="CQ24" s="37">
        <f>IF(AND(CQ$4-$H$4&gt;0,CQ$4-$H$4&lt;=$D12),($D15-SUM($G25:CP25))*CQ18/12,0)</f>
        <v>3426154.6185629792</v>
      </c>
      <c r="CR24" s="37">
        <f>IF(AND(CR$4-$H$4&gt;0,CR$4-$H$4&lt;=$D12),($D15-SUM($G25:CQ25))*CR18/12,0)</f>
        <v>3415949.0048822723</v>
      </c>
      <c r="CS24" s="37">
        <f>IF(AND(CS$4-$H$4&gt;0,CS$4-$H$4&lt;=$D12),($D15-SUM($G25:CR25))*CS18/12,0)</f>
        <v>3405690.6621975494</v>
      </c>
      <c r="CT24" s="37">
        <f>IF(AND(CT$4-$H$4&gt;0,CT$4-$H$4&lt;=$D12),($D15-SUM($G25:CS25))*CT18/12,0)</f>
        <v>3395379.318075621</v>
      </c>
      <c r="CU24" s="37">
        <f>IF(AND(CU$4-$H$4&gt;0,CU$4-$H$4&lt;=$D12),($D15-SUM($G25:CT25))*CU18/12,0)</f>
        <v>3385014.6986757293</v>
      </c>
      <c r="CV24" s="37">
        <f>IF(AND(CV$4-$H$4&gt;0,CV$4-$H$4&lt;=$D12),($D15-SUM($G25:CU25))*CV18/12,0)</f>
        <v>3374596.5287422719</v>
      </c>
      <c r="CW24" s="37">
        <f>IF(AND(CW$4-$H$4&gt;0,CW$4-$H$4&lt;=$D12),($D15-SUM($G25:CV25))*CW18/12,0)</f>
        <v>3364124.5315974914</v>
      </c>
      <c r="CX24" s="37">
        <f>IF(AND(CX$4-$H$4&gt;0,CX$4-$H$4&lt;=$D12),($D15-SUM($G25:CW25))*CX18/12,0)</f>
        <v>3353598.4291341291</v>
      </c>
      <c r="CY24" s="37">
        <f>IF(AND(CY$4-$H$4&gt;0,CY$4-$H$4&lt;=$D12),($D15-SUM($G25:CX25))*CY18/12,0)</f>
        <v>3343017.9418080407</v>
      </c>
      <c r="CZ24" s="37">
        <f>IF(AND(CZ$4-$H$4&gt;0,CZ$4-$H$4&lt;=$D12),($D15-SUM($G25:CY25))*CZ18/12,0)</f>
        <v>3332382.7886307668</v>
      </c>
      <c r="DA24" s="37">
        <f>IF(AND(DA$4-$H$4&gt;0,DA$4-$H$4&lt;=$D12),($D15-SUM($G25:CZ25))*DA18/12,0)</f>
        <v>3321692.6871620766</v>
      </c>
      <c r="DB24" s="37">
        <f>IF(AND(DB$4-$H$4&gt;0,DB$4-$H$4&lt;=$D12),($D15-SUM($G25:DA25))*DB18/12,0)</f>
        <v>3310947.3535024659</v>
      </c>
      <c r="DC24" s="37">
        <f>IF(AND(DC$4-$H$4&gt;0,DC$4-$H$4&lt;=$D12),($D15-SUM($G25:DB25))*DC18/12,0)</f>
        <v>3300146.5022856127</v>
      </c>
      <c r="DD24" s="37">
        <f>IF(AND(DD$4-$H$4&gt;0,DD$4-$H$4&lt;=$D12),($D15-SUM($G25:DC25))*DD18/12,0)</f>
        <v>3289289.8466708069</v>
      </c>
      <c r="DE24" s="37">
        <f>IF(AND(DE$4-$H$4&gt;0,DE$4-$H$4&lt;=$D12),($D15-SUM($G25:DD25))*DE18/12,0)</f>
        <v>3278377.0983353239</v>
      </c>
      <c r="DF24" s="37">
        <f>IF(AND(DF$4-$H$4&gt;0,DF$4-$H$4&lt;=$D12),($D15-SUM($G25:DE25))*DF18/12,0)</f>
        <v>3267407.9674667739</v>
      </c>
      <c r="DG24" s="37">
        <f>IF(AND(DG$4-$H$4&gt;0,DG$4-$H$4&lt;=$D12),($D15-SUM($G25:DF25))*DG18/12,0)</f>
        <v>3256382.1627554037</v>
      </c>
      <c r="DH24" s="37">
        <f>IF(AND(DH$4-$H$4&gt;0,DH$4-$H$4&lt;=$D12),($D15-SUM($G25:DG25))*DH18/12,0)</f>
        <v>3245299.3913863576</v>
      </c>
      <c r="DI24" s="37">
        <f>IF(AND(DI$4-$H$4&gt;0,DI$4-$H$4&lt;=$D12),($D15-SUM($G25:DH25))*DI18/12,0)</f>
        <v>3234159.359031905</v>
      </c>
      <c r="DJ24" s="37">
        <f>IF(AND(DJ$4-$H$4&gt;0,DJ$4-$H$4&lt;=$D12),($D15-SUM($G25:DI25))*DJ18/12,0)</f>
        <v>3222961.7698436212</v>
      </c>
      <c r="DK24" s="37">
        <f>IF(AND(DK$4-$H$4&gt;0,DK$4-$H$4&lt;=$D12),($D15-SUM($G25:DJ25))*DK18/12,0)</f>
        <v>3211706.3264445309</v>
      </c>
      <c r="DL24" s="37">
        <f>IF(AND(DL$4-$H$4&gt;0,DL$4-$H$4&lt;=$D12),($D15-SUM($G25:DK25))*DL18/12,0)</f>
        <v>3200392.7299212124</v>
      </c>
      <c r="DM24" s="37">
        <f>IF(AND(DM$4-$H$4&gt;0,DM$4-$H$4&lt;=$D12),($D15-SUM($G25:DL25))*DM18/12,0)</f>
        <v>3189020.6798158563</v>
      </c>
      <c r="DN24" s="37">
        <f>IF(AND(DN$4-$H$4&gt;0,DN$4-$H$4&lt;=$D12),($D15-SUM($G25:DM25))*DN18/12,0)</f>
        <v>3177589.8741182894</v>
      </c>
      <c r="DO24" s="37">
        <f>IF(AND(DO$4-$H$4&gt;0,DO$4-$H$4&lt;=$D12),($D15-SUM($G25:DN25))*DO18/12,0)</f>
        <v>3166100.0092579518</v>
      </c>
      <c r="DP24" s="37">
        <f>IF(AND(DP$4-$H$4&gt;0,DP$4-$H$4&lt;=$D12),($D15-SUM($G25:DO25))*DP18/12,0)</f>
        <v>3154550.7800958357</v>
      </c>
      <c r="DQ24" s="37">
        <f>IF(AND(DQ$4-$H$4&gt;0,DQ$4-$H$4&lt;=$D12),($D15-SUM($G25:DP25))*DQ18/12,0)</f>
        <v>3142941.8799163825</v>
      </c>
      <c r="DR24" s="37">
        <f>IF(AND(DR$4-$H$4&gt;0,DR$4-$H$4&lt;=$D12),($D15-SUM($G25:DQ25))*DR18/12,0)</f>
        <v>3131273.000419335</v>
      </c>
      <c r="DS24" s="37">
        <f>IF(AND(DS$4-$H$4&gt;0,DS$4-$H$4&lt;=$D12),($D15-SUM($G25:DR25))*DS18/12,0)</f>
        <v>3119543.831711553</v>
      </c>
      <c r="DT24" s="37">
        <f>IF(AND(DT$4-$H$4&gt;0,DT$4-$H$4&lt;=$D12),($D15-SUM($G25:DS25))*DT18/12,0)</f>
        <v>3107754.0622987798</v>
      </c>
      <c r="DU24" s="37">
        <f>IF(AND(DU$4-$H$4&gt;0,DU$4-$H$4&lt;=$D12),($D15-SUM($G25:DT25))*DU18/12,0)</f>
        <v>3095903.3790773749</v>
      </c>
      <c r="DV24" s="37">
        <f>IF(AND(DV$4-$H$4&gt;0,DV$4-$H$4&lt;=$D12),($D15-SUM($G25:DU25))*DV18/12,0)</f>
        <v>3083991.4673259924</v>
      </c>
      <c r="DW24" s="37">
        <f>IF(AND(DW$4-$H$4&gt;0,DW$4-$H$4&lt;=$D12),($D15-SUM($G25:DV25))*DW18/12,0)</f>
        <v>3072018.0106972274</v>
      </c>
      <c r="DX24" s="37">
        <f>IF(AND(DX$4-$H$4&gt;0,DX$4-$H$4&lt;=$D12),($D15-SUM($G25:DW25))*DX18/12,0)</f>
        <v>3059982.6912092152</v>
      </c>
      <c r="DY24" s="37">
        <f>IF(AND(DY$4-$H$4&gt;0,DY$4-$H$4&lt;=$D12),($D15-SUM($G25:DX25))*DY18/12,0)</f>
        <v>3047885.1892371806</v>
      </c>
      <c r="DZ24" s="37">
        <f>IF(AND(DZ$4-$H$4&gt;0,DZ$4-$H$4&lt;=$D12),($D15-SUM($G25:DY25))*DZ18/12,0)</f>
        <v>3035725.1835049572</v>
      </c>
      <c r="EA24" s="37">
        <f>IF(AND(EA$4-$H$4&gt;0,EA$4-$H$4&lt;=$D12),($D15-SUM($G25:DZ25))*EA18/12,0)</f>
        <v>3023502.3510764507</v>
      </c>
      <c r="EB24" s="37">
        <f>IF(AND(EB$4-$H$4&gt;0,EB$4-$H$4&lt;=$D12),($D15-SUM($G25:EA25))*EB18/12,0)</f>
        <v>3011216.3673470635</v>
      </c>
      <c r="EC24" s="37">
        <f>IF(AND(EC$4-$H$4&gt;0,EC$4-$H$4&lt;=$D12),($D15-SUM($G25:EB25))*EC18/12,0)</f>
        <v>2998866.906035075</v>
      </c>
      <c r="ED24" s="37">
        <f>IF(AND(ED$4-$H$4&gt;0,ED$4-$H$4&lt;=$D12),($D15-SUM($G25:EC25))*ED18/12,0)</f>
        <v>2986453.6391729736</v>
      </c>
      <c r="EE24" s="37">
        <f>IF(AND(EE$4-$H$4&gt;0,EE$4-$H$4&lt;=$D12),($D15-SUM($G25:ED25))*EE18/12,0)</f>
        <v>2973976.2370987521</v>
      </c>
      <c r="EF24" s="37">
        <f>IF(AND(EF$4-$H$4&gt;0,EF$4-$H$4&lt;=$D12),($D15-SUM($G25:EE25))*EF18/12,0)</f>
        <v>2961434.3684471473</v>
      </c>
      <c r="EG24" s="37">
        <f>IF(AND(EG$4-$H$4&gt;0,EG$4-$H$4&lt;=$D12),($D15-SUM($G25:EF25))*EG18/12,0)</f>
        <v>2948827.7001408418</v>
      </c>
      <c r="EH24" s="37">
        <f>IF(AND(EH$4-$H$4&gt;0,EH$4-$H$4&lt;=$D12),($D15-SUM($G25:EG25))*EH18/12,0)</f>
        <v>2936155.8973816205</v>
      </c>
      <c r="EI24" s="37">
        <f>IF(AND(EI$4-$H$4&gt;0,EI$4-$H$4&lt;=$D12),($D15-SUM($G25:EH25))*EI18/12,0)</f>
        <v>2923418.6236414765</v>
      </c>
      <c r="EJ24" s="37">
        <f>IF(AND(EJ$4-$H$4&gt;0,EJ$4-$H$4&lt;=$D12),($D15-SUM($G25:EI25))*EJ18/12,0)</f>
        <v>2910615.5406536753</v>
      </c>
      <c r="EK24" s="37">
        <f>IF(AND(EK$4-$H$4&gt;0,EK$4-$H$4&lt;=$D12),($D15-SUM($G25:EJ25))*EK18/12,0)</f>
        <v>2897746.3084037709</v>
      </c>
      <c r="EL24" s="37">
        <f>IF(AND(EL$4-$H$4&gt;0,EL$4-$H$4&lt;=$D12),($D15-SUM($G25:EK25))*EL18/12,0)</f>
        <v>2884810.585120575</v>
      </c>
      <c r="EM24" s="37">
        <f>IF(AND(EM$4-$H$4&gt;0,EM$4-$H$4&lt;=$D12),($D15-SUM($G25:EL25))*EM18/12,0)</f>
        <v>2871808.0272670821</v>
      </c>
      <c r="EN24" s="37">
        <f>IF(AND(EN$4-$H$4&gt;0,EN$4-$H$4&lt;=$D12),($D15-SUM($G25:EM25))*EN18/12,0)</f>
        <v>2858738.2895313464</v>
      </c>
      <c r="EO24" s="37">
        <f>IF(AND(EO$4-$H$4&gt;0,EO$4-$H$4&lt;=$D12),($D15-SUM($G25:EN25))*EO18/12,0)</f>
        <v>2845601.0248173103</v>
      </c>
      <c r="EP24" s="37">
        <f>IF(AND(EP$4-$H$4&gt;0,EP$4-$H$4&lt;=$D12),($D15-SUM($G25:EO25))*EP18/12,0)</f>
        <v>2832395.8842355837</v>
      </c>
      <c r="EQ24" s="37">
        <f>IF(AND(EQ$4-$H$4&gt;0,EQ$4-$H$4&lt;=$D12),($D15-SUM($G25:EP25))*EQ18/12,0)</f>
        <v>2819122.517094186</v>
      </c>
      <c r="ER24" s="37">
        <f>IF(AND(ER$4-$H$4&gt;0,ER$4-$H$4&lt;=$D12),($D15-SUM($G25:EQ25))*ER18/12,0)</f>
        <v>2805780.5708892238</v>
      </c>
      <c r="ES24" s="37">
        <f>IF(AND(ES$4-$H$4&gt;0,ES$4-$H$4&lt;=$D12),($D15-SUM($G25:ER25))*ES18/12,0)</f>
        <v>2792369.6912955358</v>
      </c>
      <c r="ET24" s="37">
        <f>IF(AND(ET$4-$H$4&gt;0,ET$4-$H$4&lt;=$D12),($D15-SUM($G25:ES25))*ET18/12,0)</f>
        <v>2778889.5221572802</v>
      </c>
      <c r="EU24" s="37">
        <f>IF(AND(EU$4-$H$4&gt;0,EU$4-$H$4&lt;=$D12),($D15-SUM($G25:ET25))*EU18/12,0)</f>
        <v>2765339.7054784778</v>
      </c>
      <c r="EV24" s="37">
        <f>IF(AND(EV$4-$H$4&gt;0,EV$4-$H$4&lt;=$D12),($D15-SUM($G25:EU25))*EV18/12,0)</f>
        <v>2751719.8814135012</v>
      </c>
      <c r="EW24" s="37">
        <f>IF(AND(EW$4-$H$4&gt;0,EW$4-$H$4&lt;=$D12),($D15-SUM($G25:EV25))*EW18/12,0)</f>
        <v>2738029.6882575219</v>
      </c>
      <c r="EX24" s="37">
        <f>IF(AND(EX$4-$H$4&gt;0,EX$4-$H$4&lt;=$D12),($D15-SUM($G25:EW25))*EX18/12,0)</f>
        <v>2724268.7624369035</v>
      </c>
      <c r="EY24" s="37">
        <f>IF(AND(EY$4-$H$4&gt;0,EY$4-$H$4&lt;=$D12),($D15-SUM($G25:EX25))*EY18/12,0)</f>
        <v>2710436.7384995455</v>
      </c>
      <c r="EZ24" s="37">
        <f>IF(AND(EZ$4-$H$4&gt;0,EZ$4-$H$4&lt;=$D12),($D15-SUM($G25:EY25))*EZ18/12,0)</f>
        <v>2696533.2491051778</v>
      </c>
      <c r="FA24" s="37">
        <f>IF(AND(FA$4-$H$4&gt;0,FA$4-$H$4&lt;=$D12),($D15-SUM($G25:EZ25))*FA18/12,0)</f>
        <v>2682557.9250156055</v>
      </c>
      <c r="FB24" s="37">
        <f>IF(AND(FB$4-$H$4&gt;0,FB$4-$H$4&lt;=$D12),($D15-SUM($G25:FA25))*FB18/12,0)</f>
        <v>2668510.395084904</v>
      </c>
      <c r="FC24" s="37">
        <f>IF(AND(FC$4-$H$4&gt;0,FC$4-$H$4&lt;=$D12),($D15-SUM($G25:FB25))*FC18/12,0)</f>
        <v>2654390.2862495608</v>
      </c>
      <c r="FD24" s="37">
        <f>IF(AND(FD$4-$H$4&gt;0,FD$4-$H$4&lt;=$D12),($D15-SUM($G25:FC25))*FD18/12,0)</f>
        <v>2640197.2235185681</v>
      </c>
      <c r="FE24" s="37">
        <f>IF(AND(FE$4-$H$4&gt;0,FE$4-$H$4&lt;=$D12),($D15-SUM($G25:FD25))*FE18/12,0)</f>
        <v>2625930.8299634652</v>
      </c>
      <c r="FF24" s="37">
        <f>IF(AND(FF$4-$H$4&gt;0,FF$4-$H$4&lt;=$D12),($D15-SUM($G25:FE25))*FF18/12,0)</f>
        <v>2611590.7267083279</v>
      </c>
      <c r="FG24" s="37">
        <f>IF(AND(FG$4-$H$4&gt;0,FG$4-$H$4&lt;=$D12),($D15-SUM($G25:FF25))*FG18/12,0)</f>
        <v>2597176.5329197054</v>
      </c>
      <c r="FH24" s="37">
        <f>IF(AND(FH$4-$H$4&gt;0,FH$4-$H$4&lt;=$D12),($D15-SUM($G25:FG25))*FH18/12,0)</f>
        <v>2582687.8657965087</v>
      </c>
      <c r="FI24" s="37">
        <f>IF(AND(FI$4-$H$4&gt;0,FI$4-$H$4&lt;=$D12),($D15-SUM($G25:FH25))*FI18/12,0)</f>
        <v>2568124.3405598416</v>
      </c>
      <c r="FJ24" s="37">
        <f>IF(AND(FJ$4-$H$4&gt;0,FJ$4-$H$4&lt;=$D12),($D15-SUM($G25:FI25))*FJ18/12,0)</f>
        <v>2553485.570442785</v>
      </c>
      <c r="FK24" s="37">
        <f>IF(AND(FK$4-$H$4&gt;0,FK$4-$H$4&lt;=$D12),($D15-SUM($G25:FJ25))*FK18/12,0)</f>
        <v>2538771.1666801241</v>
      </c>
      <c r="FL24" s="37">
        <f>IF(AND(FL$4-$H$4&gt;0,FL$4-$H$4&lt;=$D12),($D15-SUM($G25:FK25))*FL18/12,0)</f>
        <v>2523980.7384980223</v>
      </c>
      <c r="FM24" s="37">
        <f>IF(AND(FM$4-$H$4&gt;0,FM$4-$H$4&lt;=$D12),($D15-SUM($G25:FL25))*FM18/12,0)</f>
        <v>2509113.8931036466</v>
      </c>
      <c r="FN24" s="37">
        <f>IF(AND(FN$4-$H$4&gt;0,FN$4-$H$4&lt;=$D12),($D15-SUM($G25:FM25))*FN18/12,0)</f>
        <v>2494170.2356747338</v>
      </c>
      <c r="FO24" s="37">
        <f>IF(AND(FO$4-$H$4&gt;0,FO$4-$H$4&lt;=$D12),($D15-SUM($G25:FN25))*FO18/12,0)</f>
        <v>2479149.3693491039</v>
      </c>
      <c r="FP24" s="37">
        <f>IF(AND(FP$4-$H$4&gt;0,FP$4-$H$4&lt;=$D12),($D15-SUM($G25:FO25))*FP18/12,0)</f>
        <v>2464050.895214126</v>
      </c>
      <c r="FQ24" s="37">
        <f>IF(AND(FQ$4-$H$4&gt;0,FQ$4-$H$4&lt;=$D12),($D15-SUM($G25:FP25))*FQ18/12,0)</f>
        <v>2448874.4122961168</v>
      </c>
      <c r="FR24" s="37">
        <f>IF(AND(FR$4-$H$4&gt;0,FR$4-$H$4&lt;=$D12),($D15-SUM($G25:FQ25))*FR18/12,0)</f>
        <v>2433619.5175496978</v>
      </c>
      <c r="FS24" s="37">
        <f>IF(AND(FS$4-$H$4&gt;0,FS$4-$H$4&lt;=$D12),($D15-SUM($G25:FR25))*FS18/12,0)</f>
        <v>2418285.8058470888</v>
      </c>
      <c r="FT24" s="37">
        <f>IF(AND(FT$4-$H$4&gt;0,FT$4-$H$4&lt;=$D12),($D15-SUM($G25:FS25))*FT18/12,0)</f>
        <v>2402872.8699673503</v>
      </c>
      <c r="FU24" s="37">
        <f>IF(AND(FU$4-$H$4&gt;0,FU$4-$H$4&lt;=$D12),($D15-SUM($G25:FT25))*FU18/12,0)</f>
        <v>2387380.3005855656</v>
      </c>
      <c r="FV24" s="37">
        <f>IF(AND(FV$4-$H$4&gt;0,FV$4-$H$4&lt;=$D12),($D15-SUM($G25:FU25))*FV18/12,0)</f>
        <v>2371807.6862619757</v>
      </c>
      <c r="FW24" s="37">
        <f>IF(AND(FW$4-$H$4&gt;0,FW$4-$H$4&lt;=$D12),($D15-SUM($G25:FV25))*FW18/12,0)</f>
        <v>2356154.6134310472</v>
      </c>
      <c r="FX24" s="37">
        <f>IF(AND(FX$4-$H$4&gt;0,FX$4-$H$4&lt;=$D12),($D15-SUM($G25:FW25))*FX18/12,0)</f>
        <v>2340420.6663904921</v>
      </c>
      <c r="FY24" s="37">
        <f>IF(AND(FY$4-$H$4&gt;0,FY$4-$H$4&lt;=$D12),($D15-SUM($G25:FX25))*FY18/12,0)</f>
        <v>2324605.4272902277</v>
      </c>
      <c r="FZ24" s="37">
        <f>IF(AND(FZ$4-$H$4&gt;0,FZ$4-$H$4&lt;=$D12),($D15-SUM($G25:FY25))*FZ18/12,0)</f>
        <v>2308708.4761212785</v>
      </c>
      <c r="GA24" s="37">
        <f>IF(AND(GA$4-$H$4&gt;0,GA$4-$H$4&lt;=$D12),($D15-SUM($G25:FZ25))*GA18/12,0)</f>
        <v>2292729.390704623</v>
      </c>
      <c r="GB24" s="37">
        <f>IF(AND(GB$4-$H$4&gt;0,GB$4-$H$4&lt;=$D12),($D15-SUM($G25:GA25))*GB18/12,0)</f>
        <v>2276667.7466799817</v>
      </c>
      <c r="GC24" s="37">
        <f>IF(AND(GC$4-$H$4&gt;0,GC$4-$H$4&lt;=$D12),($D15-SUM($G25:GB25))*GC18/12,0)</f>
        <v>2260523.1174945459</v>
      </c>
      <c r="GD24" s="37">
        <f>IF(AND(GD$4-$H$4&gt;0,GD$4-$H$4&lt;=$D12),($D15-SUM($G25:GC25))*GD18/12,0)</f>
        <v>2244295.0743916524</v>
      </c>
      <c r="GE24" s="37">
        <f>IF(AND(GE$4-$H$4&gt;0,GE$4-$H$4&lt;=$D12),($D15-SUM($G25:GD25))*GE18/12,0)</f>
        <v>2227983.1863993937</v>
      </c>
      <c r="GF24" s="37">
        <f>IF(AND(GF$4-$H$4&gt;0,GF$4-$H$4&lt;=$D12),($D15-SUM($G25:GE25))*GF18/12,0)</f>
        <v>2211587.0203191754</v>
      </c>
      <c r="GG24" s="37">
        <f>IF(AND(GG$4-$H$4&gt;0,GG$4-$H$4&lt;=$D12),($D15-SUM($G25:GF25))*GG18/12,0)</f>
        <v>2195106.1407142091</v>
      </c>
      <c r="GH24" s="37">
        <f>IF(AND(GH$4-$H$4&gt;0,GH$4-$H$4&lt;=$D12),($D15-SUM($G25:GG25))*GH18/12,0)</f>
        <v>2178540.1098979502</v>
      </c>
      <c r="GI24" s="37">
        <f>IF(AND(GI$4-$H$4&gt;0,GI$4-$H$4&lt;=$D12),($D15-SUM($G25:GH25))*GI18/12,0)</f>
        <v>2161888.4879224743</v>
      </c>
      <c r="GJ24" s="37">
        <f>IF(AND(GJ$4-$H$4&gt;0,GJ$4-$H$4&lt;=$D12),($D15-SUM($G25:GI25))*GJ18/12,0)</f>
        <v>2145150.8325667917</v>
      </c>
      <c r="GK24" s="37">
        <f>IF(AND(GK$4-$H$4&gt;0,GK$4-$H$4&lt;=$D12),($D15-SUM($G25:GJ25))*GK18/12,0)</f>
        <v>2128326.6993251047</v>
      </c>
      <c r="GL24" s="37">
        <f>IF(AND(GL$4-$H$4&gt;0,GL$4-$H$4&lt;=$D12),($D15-SUM($G25:GK25))*GL18/12,0)</f>
        <v>2111415.6413950021</v>
      </c>
      <c r="GM24" s="37">
        <f>IF(AND(GM$4-$H$4&gt;0,GM$4-$H$4&lt;=$D12),($D15-SUM($G25:GL25))*GM18/12,0)</f>
        <v>2094417.2096655944</v>
      </c>
      <c r="GN24" s="37">
        <f>IF(AND(GN$4-$H$4&gt;0,GN$4-$H$4&lt;=$D12),($D15-SUM($G25:GM25))*GN18/12,0)</f>
        <v>2077330.9527055842</v>
      </c>
      <c r="GO24" s="37">
        <f>IF(AND(GO$4-$H$4&gt;0,GO$4-$H$4&lt;=$D12),($D15-SUM($G25:GN25))*GO18/12,0)</f>
        <v>2060156.4167512811</v>
      </c>
      <c r="GP24" s="37">
        <f>IF(AND(GP$4-$H$4&gt;0,GP$4-$H$4&lt;=$D12),($D15-SUM($G25:GO25))*GP18/12,0)</f>
        <v>2042893.1456945473</v>
      </c>
      <c r="GQ24" s="37">
        <f>IF(AND(GQ$4-$H$4&gt;0,GQ$4-$H$4&lt;=$D12),($D15-SUM($G25:GP25))*GQ18/12,0)</f>
        <v>2025540.681070687</v>
      </c>
      <c r="GR24" s="37">
        <f>IF(AND(GR$4-$H$4&gt;0,GR$4-$H$4&lt;=$D12),($D15-SUM($G25:GQ25))*GR18/12,0)</f>
        <v>2008098.5620462699</v>
      </c>
      <c r="GS24" s="37">
        <f>IF(AND(GS$4-$H$4&gt;0,GS$4-$H$4&lt;=$D12),($D15-SUM($G25:GR25))*GS18/12,0)</f>
        <v>1990566.3254068934</v>
      </c>
      <c r="GT24" s="37">
        <f>IF(AND(GT$4-$H$4&gt;0,GT$4-$H$4&lt;=$D12),($D15-SUM($G25:GS25))*GT18/12,0)</f>
        <v>1972943.5055448804</v>
      </c>
      <c r="GU24" s="37">
        <f>IF(AND(GU$4-$H$4&gt;0,GU$4-$H$4&lt;=$D12),($D15-SUM($G25:GT25))*GU18/12,0)</f>
        <v>1955229.6344469134</v>
      </c>
      <c r="GV24" s="37">
        <f>IF(AND(GV$4-$H$4&gt;0,GV$4-$H$4&lt;=$D12),($D15-SUM($G25:GU25))*GV18/12,0)</f>
        <v>1937424.2416816072</v>
      </c>
      <c r="GW24" s="37">
        <f>IF(AND(GW$4-$H$4&gt;0,GW$4-$H$4&lt;=$D12),($D15-SUM($G25:GV25))*GW18/12,0)</f>
        <v>1919526.8543870132</v>
      </c>
      <c r="GX24" s="37">
        <f>IF(AND(GX$4-$H$4&gt;0,GX$4-$H$4&lt;=$D12),($D15-SUM($G25:GW25))*GX18/12,0)</f>
        <v>1901536.9972580641</v>
      </c>
      <c r="GY24" s="37">
        <f>IF(AND(GY$4-$H$4&gt;0,GY$4-$H$4&lt;=$D12),($D15-SUM($G25:GX25))*GY18/12,0)</f>
        <v>1883454.1925339485</v>
      </c>
      <c r="GZ24" s="37">
        <f>IF(AND(GZ$4-$H$4&gt;0,GZ$4-$H$4&lt;=$D12),($D15-SUM($G25:GY25))*GZ18/12,0)</f>
        <v>1865277.959985425</v>
      </c>
      <c r="HA24" s="37">
        <f>IF(AND(HA$4-$H$4&gt;0,HA$4-$H$4&lt;=$D12),($D15-SUM($G25:GZ25))*HA18/12,0)</f>
        <v>1847007.8169020677</v>
      </c>
      <c r="HB24" s="37">
        <f>IF(AND(HB$4-$H$4&gt;0,HB$4-$H$4&lt;=$D12),($D15-SUM($G25:HA25))*HB18/12,0)</f>
        <v>1828643.2780794464</v>
      </c>
      <c r="HC24" s="37">
        <f>IF(AND(HC$4-$H$4&gt;0,HC$4-$H$4&lt;=$D12),($D15-SUM($G25:HB25))*HC18/12,0)</f>
        <v>1810183.8558062415</v>
      </c>
      <c r="HD24" s="37">
        <f>IF(AND(HD$4-$H$4&gt;0,HD$4-$H$4&lt;=$D12),($D15-SUM($G25:HC25))*HD18/12,0)</f>
        <v>1791629.0598512914</v>
      </c>
      <c r="HE24" s="37">
        <f>IF(AND(HE$4-$H$4&gt;0,HE$4-$H$4&lt;=$D12),($D15-SUM($G25:HD25))*HE18/12,0)</f>
        <v>1772978.397450574</v>
      </c>
      <c r="HF24" s="37">
        <f>IF(AND(HF$4-$H$4&gt;0,HF$4-$H$4&lt;=$D12),($D15-SUM($G25:HE25))*HF18/12,0)</f>
        <v>1754231.3732941197</v>
      </c>
      <c r="HG24" s="37">
        <f>IF(AND(HG$4-$H$4&gt;0,HG$4-$H$4&lt;=$D12),($D15-SUM($G25:HF25))*HG18/12,0)</f>
        <v>1735387.489512857</v>
      </c>
      <c r="HH24" s="37">
        <f>IF(AND(HH$4-$H$4&gt;0,HH$4-$H$4&lt;=$D12),($D15-SUM($G25:HG25))*HH18/12,0)</f>
        <v>1716446.2456653912</v>
      </c>
      <c r="HI24" s="37">
        <f>IF(AND(HI$4-$H$4&gt;0,HI$4-$H$4&lt;=$D12),($D15-SUM($G25:HH25))*HI18/12,0)</f>
        <v>1697407.1387247138</v>
      </c>
      <c r="HJ24" s="37">
        <f>IF(AND(HJ$4-$H$4&gt;0,HJ$4-$H$4&lt;=$D12),($D15-SUM($G25:HI25))*HJ18/12,0)</f>
        <v>1678269.6630648428</v>
      </c>
      <c r="HK24" s="37">
        <f>IF(AND(HK$4-$H$4&gt;0,HK$4-$H$4&lt;=$D12),($D15-SUM($G25:HJ25))*HK18/12,0)</f>
        <v>1659033.3104473955</v>
      </c>
      <c r="HL24" s="37">
        <f>IF(AND(HL$4-$H$4&gt;0,HL$4-$H$4&lt;=$D12),($D15-SUM($G25:HK25))*HL18/12,0)</f>
        <v>1639697.5700080916</v>
      </c>
      <c r="HM24" s="37">
        <f>IF(AND(HM$4-$H$4&gt;0,HM$4-$H$4&lt;=$D12),($D15-SUM($G25:HL25))*HM18/12,0)</f>
        <v>1620261.9282431845</v>
      </c>
      <c r="HN24" s="37">
        <f>IF(AND(HN$4-$H$4&gt;0,HN$4-$H$4&lt;=$D12),($D15-SUM($G25:HM25))*HN18/12,0)</f>
        <v>1600725.8689958258</v>
      </c>
      <c r="HO24" s="37">
        <f>IF(AND(HO$4-$H$4&gt;0,HO$4-$H$4&lt;=$D12),($D15-SUM($G25:HN25))*HO18/12,0)</f>
        <v>1581088.8734423553</v>
      </c>
      <c r="HP24" s="37">
        <f>IF(AND(HP$4-$H$4&gt;0,HP$4-$H$4&lt;=$D12),($D15-SUM($G25:HO25))*HP18/12,0)</f>
        <v>1561350.4200785253</v>
      </c>
      <c r="HQ24" s="37">
        <f>IF(AND(HQ$4-$H$4&gt;0,HQ$4-$H$4&lt;=$D12),($D15-SUM($G25:HP25))*HQ18/12,0)</f>
        <v>1541509.9847056486</v>
      </c>
      <c r="HR24" s="37">
        <f>IF(AND(HR$4-$H$4&gt;0,HR$4-$H$4&lt;=$D12),($D15-SUM($G25:HQ25))*HR18/12,0)</f>
        <v>1521567.0404166791</v>
      </c>
      <c r="HS24" s="37">
        <f>IF(AND(HS$4-$H$4&gt;0,HS$4-$H$4&lt;=$D12),($D15-SUM($G25:HR25))*HS18/12,0)</f>
        <v>1501521.0575822166</v>
      </c>
      <c r="HT24" s="37">
        <f>IF(AND(HT$4-$H$4&gt;0,HT$4-$H$4&lt;=$D12),($D15-SUM($G25:HS25))*HT18/12,0)</f>
        <v>1481371.5038364427</v>
      </c>
      <c r="HU24" s="37">
        <f>IF(AND(HU$4-$H$4&gt;0,HU$4-$H$4&lt;=$D12),($D15-SUM($G25:HT25))*HU18/12,0)</f>
        <v>1461117.8440629821</v>
      </c>
      <c r="HV24" s="37">
        <f>IF(AND(HV$4-$H$4&gt;0,HV$4-$H$4&lt;=$D12),($D15-SUM($G25:HU25))*HV18/12,0)</f>
        <v>1440759.5403806921</v>
      </c>
      <c r="HW24" s="37">
        <f>IF(AND(HW$4-$H$4&gt;0,HW$4-$H$4&lt;=$D12),($D15-SUM($G25:HV25))*HW18/12,0)</f>
        <v>1420296.0521293769</v>
      </c>
      <c r="HX24" s="37">
        <f>IF(AND(HX$4-$H$4&gt;0,HX$4-$H$4&lt;=$D12),($D15-SUM($G25:HW25))*HX18/12,0)</f>
        <v>1399726.8358554298</v>
      </c>
      <c r="HY24" s="37">
        <f>IF(AND(HY$4-$H$4&gt;0,HY$4-$H$4&lt;=$D12),($D15-SUM($G25:HX25))*HY18/12,0)</f>
        <v>1379051.3452974006</v>
      </c>
      <c r="HZ24" s="37">
        <f>IF(AND(HZ$4-$H$4&gt;0,HZ$4-$H$4&lt;=$D12),($D15-SUM($G25:HY25))*HZ18/12,0)</f>
        <v>1358269.0313714885</v>
      </c>
      <c r="IA24" s="37">
        <f>IF(AND(IA$4-$H$4&gt;0,IA$4-$H$4&lt;=$D12),($D15-SUM($G25:HZ25))*IA18/12,0)</f>
        <v>1337379.3421569592</v>
      </c>
      <c r="IB24" s="37">
        <f>IF(AND(IB$4-$H$4&gt;0,IB$4-$H$4&lt;=$D12),($D15-SUM($G25:IA25))*IB18/12,0)</f>
        <v>1316381.7228814878</v>
      </c>
      <c r="IC24" s="37">
        <f>IF(AND(IC$4-$H$4&gt;0,IC$4-$H$4&lt;=$D12),($D15-SUM($G25:IB25))*IC18/12,0)</f>
        <v>1295275.6159064269</v>
      </c>
      <c r="ID24" s="37">
        <f>IF(AND(ID$4-$H$4&gt;0,ID$4-$H$4&lt;=$D12),($D15-SUM($G25:IC25))*ID18/12,0)</f>
        <v>1274060.4607119944</v>
      </c>
      <c r="IE24" s="37">
        <f>IF(AND(IE$4-$H$4&gt;0,IE$4-$H$4&lt;=$D12),($D15-SUM($G25:ID25))*IE18/12,0)</f>
        <v>1252735.6938823909</v>
      </c>
      <c r="IF24" s="37">
        <f>IF(AND(IF$4-$H$4&gt;0,IF$4-$H$4&lt;=$D12),($D15-SUM($G25:IE25))*IF18/12,0)</f>
        <v>1231300.7490908345</v>
      </c>
      <c r="IG24" s="37">
        <f>IF(AND(IG$4-$H$4&gt;0,IG$4-$H$4&lt;=$D12),($D15-SUM($G25:IF25))*IG18/12,0)</f>
        <v>1209755.0570845215</v>
      </c>
      <c r="IH24" s="37">
        <f>IF(AND(IH$4-$H$4&gt;0,IH$4-$H$4&lt;=$D12),($D15-SUM($G25:IG25))*IH18/12,0)</f>
        <v>1188098.0456695093</v>
      </c>
      <c r="II24" s="37">
        <f>IF(AND(II$4-$H$4&gt;0,II$4-$H$4&lt;=$D12),($D15-SUM($G25:IH25))*II18/12,0)</f>
        <v>1166329.1396955196</v>
      </c>
      <c r="IJ24" s="37">
        <f>IF(AND(IJ$4-$H$4&gt;0,IJ$4-$H$4&lt;=$D12),($D15-SUM($G25:II25))*IJ18/12,0)</f>
        <v>1144447.7610406645</v>
      </c>
      <c r="IK24" s="37">
        <f>IF(AND(IK$4-$H$4&gt;0,IK$4-$H$4&lt;=$D12),($D15-SUM($G25:IJ25))*IK18/12,0)</f>
        <v>1122453.3285960921</v>
      </c>
      <c r="IL24" s="37">
        <f>IF(AND(IL$4-$H$4&gt;0,IL$4-$H$4&lt;=$D12),($D15-SUM($G25:IK25))*IL18/12,0)</f>
        <v>1100345.2582505562</v>
      </c>
      <c r="IM24" s="37">
        <f>IF(AND(IM$4-$H$4&gt;0,IM$4-$H$4&lt;=$D12),($D15-SUM($G25:IL25))*IM18/12,0)</f>
        <v>1078122.9628749017</v>
      </c>
      <c r="IN24" s="37">
        <f>IF(AND(IN$4-$H$4&gt;0,IN$4-$H$4&lt;=$D12),($D15-SUM($G25:IM25))*IN18/12,0)</f>
        <v>1055785.8523064735</v>
      </c>
      <c r="IO24" s="37">
        <f>IF(AND(IO$4-$H$4&gt;0,IO$4-$H$4&lt;=$D12),($D15-SUM($G25:IN25))*IO18/12,0)</f>
        <v>0</v>
      </c>
      <c r="IP24" s="37">
        <f>IF(AND(IP$4-$H$4&gt;0,IP$4-$H$4&lt;=$D12),($D15-SUM($G25:IO25))*IP18/12,0)</f>
        <v>0</v>
      </c>
      <c r="IQ24" s="37">
        <f>IF(AND(IQ$4-$H$4&gt;0,IQ$4-$H$4&lt;=$D12),($D15-SUM($G25:IP25))*IQ18/12,0)</f>
        <v>0</v>
      </c>
      <c r="IR24" s="37">
        <f>IF(AND(IR$4-$H$4&gt;0,IR$4-$H$4&lt;=$D12),($D15-SUM($G25:IQ25))*IR18/12,0)</f>
        <v>0</v>
      </c>
      <c r="IS24" s="37">
        <f>IF(AND(IS$4-$H$4&gt;0,IS$4-$H$4&lt;=$D12),($D15-SUM($G25:IR25))*IS18/12,0)</f>
        <v>0</v>
      </c>
      <c r="IT24" s="37">
        <f>IF(AND(IT$4-$H$4&gt;0,IT$4-$H$4&lt;=$D12),($D15-SUM($G25:IS25))*IT18/12,0)</f>
        <v>0</v>
      </c>
      <c r="IU24" s="37">
        <f>IF(AND(IU$4-$H$4&gt;0,IU$4-$H$4&lt;=$D12),($D15-SUM($G25:IT25))*IU18/12,0)</f>
        <v>0</v>
      </c>
      <c r="IV24" s="37">
        <f>IF(AND(IV$4-$H$4&gt;0,IV$4-$H$4&lt;=$D12),($D15-SUM($G25:IU25))*IV18/12,0)</f>
        <v>0</v>
      </c>
      <c r="IW24" s="37">
        <f>IF(AND(IW$4-$H$4&gt;0,IW$4-$H$4&lt;=$D12),($D15-SUM($G25:IV25))*IW18/12,0)</f>
        <v>0</v>
      </c>
      <c r="IX24" s="37">
        <f>IF(AND(IX$4-$H$4&gt;0,IX$4-$H$4&lt;=$D12),($D15-SUM($G25:IW25))*IX18/12,0)</f>
        <v>0</v>
      </c>
      <c r="IY24" s="37">
        <f>IF(AND(IY$4-$H$4&gt;0,IY$4-$H$4&lt;=$D12),($D15-SUM($G25:IX25))*IY18/12,0)</f>
        <v>0</v>
      </c>
      <c r="IZ24" s="37">
        <f>IF(AND(IZ$4-$H$4&gt;0,IZ$4-$H$4&lt;=$D12),($D15-SUM($G25:IY25))*IZ18/12,0)</f>
        <v>0</v>
      </c>
      <c r="JA24" s="37">
        <f>IF(AND(JA$4-$H$4&gt;0,JA$4-$H$4&lt;=$D12),($D15-SUM($G25:IZ25))*JA18/12,0)</f>
        <v>0</v>
      </c>
      <c r="JB24" s="37">
        <f>IF(AND(JB$4-$H$4&gt;0,JB$4-$H$4&lt;=$D12),($D15-SUM($G25:JA25))*JB18/12,0)</f>
        <v>0</v>
      </c>
      <c r="JC24" s="37">
        <f>IF(AND(JC$4-$H$4&gt;0,JC$4-$H$4&lt;=$D12),($D15-SUM($G25:JB25))*JC18/12,0)</f>
        <v>0</v>
      </c>
      <c r="JD24" s="37">
        <f>IF(AND(JD$4-$H$4&gt;0,JD$4-$H$4&lt;=$D12),($D15-SUM($G25:JC25))*JD18/12,0)</f>
        <v>0</v>
      </c>
      <c r="JE24" s="37">
        <f>IF(AND(JE$4-$H$4&gt;0,JE$4-$H$4&lt;=$D12),($D15-SUM($G25:JD25))*JE18/12,0)</f>
        <v>0</v>
      </c>
      <c r="JF24" s="37">
        <f>IF(AND(JF$4-$H$4&gt;0,JF$4-$H$4&lt;=$D12),($D15-SUM($G25:JE25))*JF18/12,0)</f>
        <v>0</v>
      </c>
      <c r="JG24" s="37">
        <f>IF(AND(JG$4-$H$4&gt;0,JG$4-$H$4&lt;=$D12),($D15-SUM($G25:JF25))*JG18/12,0)</f>
        <v>0</v>
      </c>
      <c r="JH24" s="37">
        <f>IF(AND(JH$4-$H$4&gt;0,JH$4-$H$4&lt;=$D12),($D15-SUM($G25:JG25))*JH18/12,0)</f>
        <v>0</v>
      </c>
      <c r="JI24" s="37">
        <f>IF(AND(JI$4-$H$4&gt;0,JI$4-$H$4&lt;=$D12),($D15-SUM($G25:JH25))*JI18/12,0)</f>
        <v>0</v>
      </c>
      <c r="JJ24" s="37">
        <f>IF(AND(JJ$4-$H$4&gt;0,JJ$4-$H$4&lt;=$D12),($D15-SUM($G25:JI25))*JJ18/12,0)</f>
        <v>0</v>
      </c>
      <c r="JK24" s="37">
        <f>IF(AND(JK$4-$H$4&gt;0,JK$4-$H$4&lt;=$D12),($D15-SUM($G25:JJ25))*JK18/12,0)</f>
        <v>0</v>
      </c>
      <c r="JL24" s="37">
        <f>IF(AND(JL$4-$H$4&gt;0,JL$4-$H$4&lt;=$D12),($D15-SUM($G25:JK25))*JL18/12,0)</f>
        <v>0</v>
      </c>
      <c r="JM24" s="37">
        <f>IF(AND(JM$4-$H$4&gt;0,JM$4-$H$4&lt;=$D12),($D15-SUM($G25:JL25))*JM18/12,0)</f>
        <v>0</v>
      </c>
      <c r="JN24" s="37">
        <f>IF(AND(JN$4-$H$4&gt;0,JN$4-$H$4&lt;=$D12),($D15-SUM($G25:JM25))*JN18/12,0)</f>
        <v>0</v>
      </c>
      <c r="JO24" s="37">
        <f>IF(AND(JO$4-$H$4&gt;0,JO$4-$H$4&lt;=$D12),($D15-SUM($G25:JN25))*JO18/12,0)</f>
        <v>0</v>
      </c>
      <c r="JP24" s="37">
        <f>IF(AND(JP$4-$H$4&gt;0,JP$4-$H$4&lt;=$D12),($D15-SUM($G25:JO25))*JP18/12,0)</f>
        <v>0</v>
      </c>
      <c r="JQ24" s="37">
        <f>IF(AND(JQ$4-$H$4&gt;0,JQ$4-$H$4&lt;=$D12),($D15-SUM($G25:JP25))*JQ18/12,0)</f>
        <v>0</v>
      </c>
      <c r="JR24" s="37">
        <f>IF(AND(JR$4-$H$4&gt;0,JR$4-$H$4&lt;=$D12),($D15-SUM($G25:JQ25))*JR18/12,0)</f>
        <v>0</v>
      </c>
      <c r="JS24" s="37">
        <f>IF(AND(JS$4-$H$4&gt;0,JS$4-$H$4&lt;=$D12),($D15-SUM($G25:JR25))*JS18/12,0)</f>
        <v>0</v>
      </c>
      <c r="JT24" s="37">
        <f>IF(AND(JT$4-$H$4&gt;0,JT$4-$H$4&lt;=$D12),($D15-SUM($G25:JS25))*JT18/12,0)</f>
        <v>0</v>
      </c>
      <c r="JU24" s="37">
        <f>IF(AND(JU$4-$H$4&gt;0,JU$4-$H$4&lt;=$D12),($D15-SUM($G25:JT25))*JU18/12,0)</f>
        <v>0</v>
      </c>
      <c r="JV24" s="37">
        <f>IF(AND(JV$4-$H$4&gt;0,JV$4-$H$4&lt;=$D12),($D15-SUM($G25:JU25))*JV18/12,0)</f>
        <v>0</v>
      </c>
      <c r="JW24" s="37">
        <f>IF(AND(JW$4-$H$4&gt;0,JW$4-$H$4&lt;=$D12),($D15-SUM($G25:JV25))*JW18/12,0)</f>
        <v>0</v>
      </c>
      <c r="JX24" s="37">
        <f>IF(AND(JX$4-$H$4&gt;0,JX$4-$H$4&lt;=$D12),($D15-SUM($G25:JW25))*JX18/12,0)</f>
        <v>0</v>
      </c>
      <c r="JY24" s="37">
        <f>IF(AND(JY$4-$H$4&gt;0,JY$4-$H$4&lt;=$D12),($D15-SUM($G25:JX25))*JY18/12,0)</f>
        <v>0</v>
      </c>
      <c r="JZ24" s="37">
        <f>IF(AND(JZ$4-$H$4&gt;0,JZ$4-$H$4&lt;=$D12),($D15-SUM($G25:JY25))*JZ18/12,0)</f>
        <v>0</v>
      </c>
      <c r="KA24" s="37">
        <f>IF(AND(KA$4-$H$4&gt;0,KA$4-$H$4&lt;=$D12),($D15-SUM($G25:JZ25))*KA18/12,0)</f>
        <v>0</v>
      </c>
      <c r="KB24" s="37">
        <f>IF(AND(KB$4-$H$4&gt;0,KB$4-$H$4&lt;=$D12),($D15-SUM($G25:KA25))*KB18/12,0)</f>
        <v>0</v>
      </c>
      <c r="KC24" s="37">
        <f>IF(AND(KC$4-$H$4&gt;0,KC$4-$H$4&lt;=$D12),($D15-SUM($G25:KB25))*KC18/12,0)</f>
        <v>0</v>
      </c>
      <c r="KD24" s="37">
        <f>IF(AND(KD$4-$H$4&gt;0,KD$4-$H$4&lt;=$D12),($D15-SUM($G25:KC25))*KD18/12,0)</f>
        <v>0</v>
      </c>
      <c r="KE24" s="37">
        <f>IF(AND(KE$4-$H$4&gt;0,KE$4-$H$4&lt;=$D12),($D15-SUM($G25:KD25))*KE18/12,0)</f>
        <v>0</v>
      </c>
      <c r="KF24" s="37">
        <f>IF(AND(KF$4-$H$4&gt;0,KF$4-$H$4&lt;=$D12),($D15-SUM($G25:KE25))*KF18/12,0)</f>
        <v>0</v>
      </c>
      <c r="KG24" s="37">
        <f>IF(AND(KG$4-$H$4&gt;0,KG$4-$H$4&lt;=$D12),($D15-SUM($G25:KF25))*KG18/12,0)</f>
        <v>0</v>
      </c>
      <c r="KH24" s="37">
        <f>IF(AND(KH$4-$H$4&gt;0,KH$4-$H$4&lt;=$D12),($D15-SUM($G25:KG25))*KH18/12,0)</f>
        <v>0</v>
      </c>
      <c r="KI24" s="37">
        <f>IF(AND(KI$4-$H$4&gt;0,KI$4-$H$4&lt;=$D12),($D15-SUM($G25:KH25))*KI18/12,0)</f>
        <v>0</v>
      </c>
      <c r="KJ24" s="37">
        <f>IF(AND(KJ$4-$H$4&gt;0,KJ$4-$H$4&lt;=$D12),($D15-SUM($G25:KI25))*KJ18/12,0)</f>
        <v>0</v>
      </c>
      <c r="KK24" s="37">
        <f>IF(AND(KK$4-$H$4&gt;0,KK$4-$H$4&lt;=$D12),($D15-SUM($G25:KJ25))*KK18/12,0)</f>
        <v>0</v>
      </c>
      <c r="KL24" s="37">
        <f>IF(AND(KL$4-$H$4&gt;0,KL$4-$H$4&lt;=$D12),($D15-SUM($G25:KK25))*KL18/12,0)</f>
        <v>0</v>
      </c>
      <c r="KM24" s="37">
        <f>IF(AND(KM$4-$H$4&gt;0,KM$4-$H$4&lt;=$D12),($D15-SUM($G25:KL25))*KM18/12,0)</f>
        <v>0</v>
      </c>
      <c r="KN24" s="37">
        <f>IF(AND(KN$4-$H$4&gt;0,KN$4-$H$4&lt;=$D12),($D15-SUM($G25:KM25))*KN18/12,0)</f>
        <v>0</v>
      </c>
      <c r="KO24" s="37">
        <f>IF(AND(KO$4-$H$4&gt;0,KO$4-$H$4&lt;=$D12),($D15-SUM($G25:KN25))*KO18/12,0)</f>
        <v>0</v>
      </c>
      <c r="KP24" s="37">
        <f>IF(AND(KP$4-$H$4&gt;0,KP$4-$H$4&lt;=$D12),($D15-SUM($G25:KO25))*KP18/12,0)</f>
        <v>0</v>
      </c>
      <c r="KQ24" s="37">
        <f>IF(AND(KQ$4-$H$4&gt;0,KQ$4-$H$4&lt;=$D12),($D15-SUM($G25:KP25))*KQ18/12,0)</f>
        <v>0</v>
      </c>
      <c r="KR24" s="37">
        <f>IF(AND(KR$4-$H$4&gt;0,KR$4-$H$4&lt;=$D12),($D15-SUM($G25:KQ25))*KR18/12,0)</f>
        <v>0</v>
      </c>
      <c r="KS24" s="37">
        <f>IF(AND(KS$4-$H$4&gt;0,KS$4-$H$4&lt;=$D12),($D15-SUM($G25:KR25))*KS18/12,0)</f>
        <v>0</v>
      </c>
      <c r="KT24" s="37">
        <f>IF(AND(KT$4-$H$4&gt;0,KT$4-$H$4&lt;=$D12),($D15-SUM($G25:KS25))*KT18/12,0)</f>
        <v>0</v>
      </c>
      <c r="KU24" s="37">
        <f>IF(AND(KU$4-$H$4&gt;0,KU$4-$H$4&lt;=$D12),($D15-SUM($G25:KT25))*KU18/12,0)</f>
        <v>0</v>
      </c>
      <c r="KV24" s="37">
        <f>IF(AND(KV$4-$H$4&gt;0,KV$4-$H$4&lt;=$D12),($D15-SUM($G25:KU25))*KV18/12,0)</f>
        <v>0</v>
      </c>
      <c r="KW24" s="37">
        <f>IF(AND(KW$4-$H$4&gt;0,KW$4-$H$4&lt;=$D12),($D15-SUM($G25:KV25))*KW18/12,0)</f>
        <v>0</v>
      </c>
      <c r="KX24" s="37">
        <f>IF(AND(KX$4-$H$4&gt;0,KX$4-$H$4&lt;=$D12),($D15-SUM($G25:KW25))*KX18/12,0)</f>
        <v>0</v>
      </c>
      <c r="KY24" s="37">
        <f>IF(AND(KY$4-$H$4&gt;0,KY$4-$H$4&lt;=$D12),($D15-SUM($G25:KX25))*KY18/12,0)</f>
        <v>0</v>
      </c>
      <c r="KZ24" s="37">
        <f>IF(AND(KZ$4-$H$4&gt;0,KZ$4-$H$4&lt;=$D12),($D15-SUM($G25:KY25))*KZ18/12,0)</f>
        <v>0</v>
      </c>
      <c r="LA24" s="37">
        <f>IF(AND(LA$4-$H$4&gt;0,LA$4-$H$4&lt;=$D12),($D15-SUM($G25:KZ25))*LA18/12,0)</f>
        <v>0</v>
      </c>
      <c r="LB24" s="37">
        <f>IF(AND(LB$4-$H$4&gt;0,LB$4-$H$4&lt;=$D12),($D15-SUM($G25:LA25))*LB18/12,0)</f>
        <v>0</v>
      </c>
      <c r="LC24" s="37">
        <f>IF(AND(LC$4-$H$4&gt;0,LC$4-$H$4&lt;=$D12),($D15-SUM($G25:LB25))*LC18/12,0)</f>
        <v>0</v>
      </c>
      <c r="LD24" s="37">
        <f>IF(AND(LD$4-$H$4&gt;0,LD$4-$H$4&lt;=$D12),($D15-SUM($G25:LC25))*LD18/12,0)</f>
        <v>0</v>
      </c>
      <c r="LE24" s="37">
        <f>IF(AND(LE$4-$H$4&gt;0,LE$4-$H$4&lt;=$D12),($D15-SUM($G25:LD25))*LE18/12,0)</f>
        <v>0</v>
      </c>
      <c r="LF24" s="37">
        <f>IF(AND(LF$4-$H$4&gt;0,LF$4-$H$4&lt;=$D12),($D15-SUM($G25:LE25))*LF18/12,0)</f>
        <v>0</v>
      </c>
      <c r="LG24" s="37">
        <f>IF(AND(LG$4-$H$4&gt;0,LG$4-$H$4&lt;=$D12),($D15-SUM($G25:LF25))*LG18/12,0)</f>
        <v>0</v>
      </c>
      <c r="LH24" s="37">
        <f>IF(AND(LH$4-$H$4&gt;0,LH$4-$H$4&lt;=$D12),($D15-SUM($G25:LG25))*LH18/12,0)</f>
        <v>0</v>
      </c>
      <c r="LI24" s="37">
        <f>IF(AND(LI$4-$H$4&gt;0,LI$4-$H$4&lt;=$D12),($D15-SUM($G25:LH25))*LI18/12,0)</f>
        <v>0</v>
      </c>
      <c r="LJ24" s="37">
        <f>IF(AND(LJ$4-$H$4&gt;0,LJ$4-$H$4&lt;=$D12),($D15-SUM($G25:LI25))*LJ18/12,0)</f>
        <v>0</v>
      </c>
      <c r="LK24" s="37">
        <f>IF(AND(LK$4-$H$4&gt;0,LK$4-$H$4&lt;=$D12),($D15-SUM($G25:LJ25))*LK18/12,0)</f>
        <v>0</v>
      </c>
      <c r="LL24" s="37">
        <f>IF(AND(LL$4-$H$4&gt;0,LL$4-$H$4&lt;=$D12),($D15-SUM($G25:LK25))*LL18/12,0)</f>
        <v>0</v>
      </c>
      <c r="LM24" s="37">
        <f>IF(AND(LM$4-$H$4&gt;0,LM$4-$H$4&lt;=$D12),($D15-SUM($G25:LL25))*LM18/12,0)</f>
        <v>0</v>
      </c>
      <c r="LN24" s="37">
        <f>IF(AND(LN$4-$H$4&gt;0,LN$4-$H$4&lt;=$D12),($D15-SUM($G25:LM25))*LN18/12,0)</f>
        <v>0</v>
      </c>
      <c r="LO24" s="37">
        <f>IF(AND(LO$4-$H$4&gt;0,LO$4-$H$4&lt;=$D12),($D15-SUM($G25:LN25))*LO18/12,0)</f>
        <v>0</v>
      </c>
      <c r="LP24" s="37">
        <f>IF(AND(LP$4-$H$4&gt;0,LP$4-$H$4&lt;=$D12),($D15-SUM($G25:LO25))*LP18/12,0)</f>
        <v>0</v>
      </c>
      <c r="LQ24" s="37">
        <f>IF(AND(LQ$4-$H$4&gt;0,LQ$4-$H$4&lt;=$D12),($D15-SUM($G25:LP25))*LQ18/12,0)</f>
        <v>0</v>
      </c>
      <c r="LR24" s="37">
        <f>IF(AND(LR$4-$H$4&gt;0,LR$4-$H$4&lt;=$D12),($D15-SUM($G25:LQ25))*LR18/12,0)</f>
        <v>0</v>
      </c>
      <c r="LS24" s="37">
        <f>IF(AND(LS$4-$H$4&gt;0,LS$4-$H$4&lt;=$D12),($D15-SUM($G25:LR25))*LS18/12,0)</f>
        <v>0</v>
      </c>
      <c r="LT24" s="37">
        <f>IF(AND(LT$4-$H$4&gt;0,LT$4-$H$4&lt;=$D12),($D15-SUM($G25:LS25))*LT18/12,0)</f>
        <v>0</v>
      </c>
      <c r="LU24" s="37">
        <f>IF(AND(LU$4-$H$4&gt;0,LU$4-$H$4&lt;=$D12),($D15-SUM($G25:LT25))*LU18/12,0)</f>
        <v>0</v>
      </c>
      <c r="LV24" s="37">
        <f>IF(AND(LV$4-$H$4&gt;0,LV$4-$H$4&lt;=$D12),($D15-SUM($G25:LU25))*LV18/12,0)</f>
        <v>0</v>
      </c>
      <c r="LW24" s="37">
        <f>IF(AND(LW$4-$H$4&gt;0,LW$4-$H$4&lt;=$D12),($D15-SUM($G25:LV25))*LW18/12,0)</f>
        <v>0</v>
      </c>
      <c r="LX24" s="37">
        <f>IF(AND(LX$4-$H$4&gt;0,LX$4-$H$4&lt;=$D12),($D15-SUM($G25:LW25))*LX18/12,0)</f>
        <v>0</v>
      </c>
      <c r="LY24" s="37">
        <f>IF(AND(LY$4-$H$4&gt;0,LY$4-$H$4&lt;=$D12),($D15-SUM($G25:LX25))*LY18/12,0)</f>
        <v>0</v>
      </c>
      <c r="LZ24" s="37">
        <f>IF(AND(LZ$4-$H$4&gt;0,LZ$4-$H$4&lt;=$D12),($D15-SUM($G25:LY25))*LZ18/12,0)</f>
        <v>0</v>
      </c>
      <c r="MA24" s="37">
        <f>IF(AND(MA$4-$H$4&gt;0,MA$4-$H$4&lt;=$D12),($D15-SUM($G25:LZ25))*MA18/12,0)</f>
        <v>0</v>
      </c>
      <c r="MB24" s="37">
        <f>IF(AND(MB$4-$H$4&gt;0,MB$4-$H$4&lt;=$D12),($D15-SUM($G25:MA25))*MB18/12,0)</f>
        <v>0</v>
      </c>
      <c r="MC24" s="37">
        <f>IF(AND(MC$4-$H$4&gt;0,MC$4-$H$4&lt;=$D12),($D15-SUM($G25:MB25))*MC18/12,0)</f>
        <v>0</v>
      </c>
      <c r="MD24" s="37">
        <f>IF(AND(MD$4-$H$4&gt;0,MD$4-$H$4&lt;=$D12),($D15-SUM($G25:MC25))*MD18/12,0)</f>
        <v>0</v>
      </c>
      <c r="ME24" s="37">
        <f>IF(AND(ME$4-$H$4&gt;0,ME$4-$H$4&lt;=$D12),($D15-SUM($G25:MD25))*ME18/12,0)</f>
        <v>0</v>
      </c>
      <c r="MF24" s="37">
        <f>IF(AND(MF$4-$H$4&gt;0,MF$4-$H$4&lt;=$D12),($D15-SUM($G25:ME25))*MF18/12,0)</f>
        <v>0</v>
      </c>
      <c r="MG24" s="37">
        <f>IF(AND(MG$4-$H$4&gt;0,MG$4-$H$4&lt;=$D12),($D15-SUM($G25:MF25))*MG18/12,0)</f>
        <v>0</v>
      </c>
      <c r="MH24" s="37">
        <f>IF(AND(MH$4-$H$4&gt;0,MH$4-$H$4&lt;=$D12),($D15-SUM($G25:MG25))*MH18/12,0)</f>
        <v>0</v>
      </c>
      <c r="MI24" s="37">
        <f>IF(AND(MI$4-$H$4&gt;0,MI$4-$H$4&lt;=$D12),($D15-SUM($G25:MH25))*MI18/12,0)</f>
        <v>0</v>
      </c>
      <c r="MJ24" s="37">
        <f>IF(AND(MJ$4-$H$4&gt;0,MJ$4-$H$4&lt;=$D12),($D15-SUM($G25:MI25))*MJ18/12,0)</f>
        <v>0</v>
      </c>
      <c r="MK24" s="37">
        <f>IF(AND(MK$4-$H$4&gt;0,MK$4-$H$4&lt;=$D12),($D15-SUM($G25:MJ25))*MK18/12,0)</f>
        <v>0</v>
      </c>
      <c r="ML24" s="37">
        <f>IF(AND(ML$4-$H$4&gt;0,ML$4-$H$4&lt;=$D12),($D15-SUM($G25:MK25))*ML18/12,0)</f>
        <v>0</v>
      </c>
      <c r="MM24" s="37">
        <f>IF(AND(MM$4-$H$4&gt;0,MM$4-$H$4&lt;=$D12),($D15-SUM($G25:ML25))*MM18/12,0)</f>
        <v>0</v>
      </c>
      <c r="MN24" s="37">
        <f>IF(AND(MN$4-$H$4&gt;0,MN$4-$H$4&lt;=$D12),($D15-SUM($G25:MM25))*MN18/12,0)</f>
        <v>0</v>
      </c>
      <c r="MO24" s="37">
        <f>IF(AND(MO$4-$H$4&gt;0,MO$4-$H$4&lt;=$D12),($D15-SUM($G25:MN25))*MO18/12,0)</f>
        <v>0</v>
      </c>
      <c r="MP24" s="37">
        <f>IF(AND(MP$4-$H$4&gt;0,MP$4-$H$4&lt;=$D12),($D15-SUM($G25:MO25))*MP18/12,0)</f>
        <v>0</v>
      </c>
      <c r="MQ24" s="37">
        <f>IF(AND(MQ$4-$H$4&gt;0,MQ$4-$H$4&lt;=$D12),($D15-SUM($G25:MP25))*MQ18/12,0)</f>
        <v>0</v>
      </c>
      <c r="MR24" s="37">
        <f>IF(AND(MR$4-$H$4&gt;0,MR$4-$H$4&lt;=$D12),($D15-SUM($G25:MQ25))*MR18/12,0)</f>
        <v>0</v>
      </c>
      <c r="MS24" s="37">
        <f>IF(AND(MS$4-$H$4&gt;0,MS$4-$H$4&lt;=$D12),($D15-SUM($G25:MR25))*MS18/12,0)</f>
        <v>0</v>
      </c>
      <c r="MT24" s="37">
        <f>IF(AND(MT$4-$H$4&gt;0,MT$4-$H$4&lt;=$D12),($D15-SUM($G25:MS25))*MT18/12,0)</f>
        <v>0</v>
      </c>
      <c r="MU24" s="37">
        <f>IF(AND(MU$4-$H$4&gt;0,MU$4-$H$4&lt;=$D12),($D15-SUM($G25:MT25))*MU18/12,0)</f>
        <v>0</v>
      </c>
      <c r="MV24" s="37">
        <f>IF(AND(MV$4-$H$4&gt;0,MV$4-$H$4&lt;=$D12),($D15-SUM($G25:MU25))*MV18/12,0)</f>
        <v>0</v>
      </c>
      <c r="MW24" s="37">
        <f>IF(AND(MW$4-$H$4&gt;0,MW$4-$H$4&lt;=$D12),($D15-SUM($G25:MV25))*MW18/12,0)</f>
        <v>0</v>
      </c>
      <c r="MX24" s="37">
        <f>IF(AND(MX$4-$H$4&gt;0,MX$4-$H$4&lt;=$D12),($D15-SUM($G25:MW25))*MX18/12,0)</f>
        <v>0</v>
      </c>
      <c r="MY24" s="37">
        <f>IF(AND(MY$4-$H$4&gt;0,MY$4-$H$4&lt;=$D12),($D15-SUM($G25:MX25))*MY18/12,0)</f>
        <v>0</v>
      </c>
      <c r="MZ24" s="37">
        <f>IF(AND(MZ$4-$H$4&gt;0,MZ$4-$H$4&lt;=$D12),($D15-SUM($G25:MY25))*MZ18/12,0)</f>
        <v>0</v>
      </c>
      <c r="NA24" s="37">
        <f>IF(AND(NA$4-$H$4&gt;0,NA$4-$H$4&lt;=$D12),($D15-SUM($G25:MZ25))*NA18/12,0)</f>
        <v>0</v>
      </c>
      <c r="NB24" s="37">
        <f>IF(AND(NB$4-$H$4&gt;0,NB$4-$H$4&lt;=$D12),($D15-SUM($G25:NA25))*NB18/12,0)</f>
        <v>0</v>
      </c>
      <c r="NC24" s="37">
        <f>IF(AND(NC$4-$H$4&gt;0,NC$4-$H$4&lt;=$D12),($D15-SUM($G25:NB25))*NC18/12,0)</f>
        <v>0</v>
      </c>
      <c r="ND24" s="37">
        <f>IF(AND(ND$4-$H$4&gt;0,ND$4-$H$4&lt;=$D12),($D15-SUM($G25:NC25))*ND18/12,0)</f>
        <v>0</v>
      </c>
    </row>
    <row r="25" spans="1:368" s="4" customFormat="1" x14ac:dyDescent="0.25">
      <c r="B25" s="35" t="s">
        <v>14</v>
      </c>
      <c r="C25" s="33"/>
      <c r="D25" s="51">
        <f>SUM(H25:ND25)</f>
        <v>600000000</v>
      </c>
      <c r="E25" s="35"/>
      <c r="F25" s="35"/>
      <c r="G25" s="33"/>
      <c r="H25" s="37">
        <f>IF(H$4=$D12,$D15*(1-$D20)-SUM($G25:G25),IF(AND(H$4-$H$4&gt;0,H$4-$H$4&lt;=$D12),H23-IF(AND(H$4-$H$4&gt;0,H$4-$H$4&lt;=$D12),($D15-$D21-SUM($G25:G25))*H18/12,0),0))</f>
        <v>0</v>
      </c>
      <c r="I25" s="37">
        <f>IF(I$4=$D12,$D15*(1-$D20)-SUM($G25:H25),IF(AND(I$4-$H$4&gt;0,I$4-$H$4&lt;=$D12),I23-IF(AND(I$4-$H$4&gt;0,I$4-$H$4&lt;=$D12),($D15-$D21-SUM($G25:H25))*I18/12,0),0))</f>
        <v>1268101.3524632063</v>
      </c>
      <c r="J25" s="37">
        <f>IF(J$4=$D12,$D15*(1-$D20)-SUM($G25:I25),IF(AND(J$4-$H$4&gt;0,J$4-$H$4&lt;=$D12),J23-IF(AND(J$4-$H$4&gt;0,J$4-$H$4&lt;=$D12),($D15-$D21-SUM($G25:I25))*J18/12,0),0))</f>
        <v>1274653.2094509327</v>
      </c>
      <c r="K25" s="37">
        <f>IF(K$4=$D12,$D15*(1-$D20)-SUM($G25:J25),IF(AND(K$4-$H$4&gt;0,K$4-$H$4&lt;=$D12),K23-IF(AND(K$4-$H$4&gt;0,K$4-$H$4&lt;=$D12),($D15-$D21-SUM($G25:J25))*K18/12,0),0))</f>
        <v>1281238.9176997622</v>
      </c>
      <c r="L25" s="37">
        <f>IF(L$4=$D12,$D15*(1-$D20)-SUM($G25:K25),IF(AND(L$4-$H$4&gt;0,L$4-$H$4&lt;=$D12),L23-IF(AND(L$4-$H$4&gt;0,L$4-$H$4&lt;=$D12),($D15-$D21-SUM($G25:K25))*L18/12,0),0))</f>
        <v>1287858.6521078781</v>
      </c>
      <c r="M25" s="37">
        <f>IF(M$4=$D12,$D15*(1-$D20)-SUM($G25:L25),IF(AND(M$4-$H$4&gt;0,M$4-$H$4&lt;=$D12),M23-IF(AND(M$4-$H$4&gt;0,M$4-$H$4&lt;=$D12),($D15-$D21-SUM($G25:L25))*M18/12,0),0))</f>
        <v>1294512.5884771016</v>
      </c>
      <c r="N25" s="37">
        <f>IF(N$4=$D12,$D15*(1-$D20)-SUM($G25:M25),IF(AND(N$4-$H$4&gt;0,N$4-$H$4&lt;=$D12),N23-IF(AND(N$4-$H$4&gt;0,N$4-$H$4&lt;=$D12),($D15-$D21-SUM($G25:M25))*N18/12,0),0))</f>
        <v>1301200.9035175671</v>
      </c>
      <c r="O25" s="37">
        <f>IF(O$4=$D12,$D15*(1-$D20)-SUM($G25:N25),IF(AND(O$4-$H$4&gt;0,O$4-$H$4&lt;=$D12),O23-IF(AND(O$4-$H$4&gt;0,O$4-$H$4&lt;=$D12),($D15-$D21-SUM($G25:N25))*O18/12,0),0))</f>
        <v>1307923.7748524081</v>
      </c>
      <c r="P25" s="37">
        <f>IF(P$4=$D12,$D15*(1-$D20)-SUM($G25:O25),IF(AND(P$4-$H$4&gt;0,P$4-$H$4&lt;=$D12),P23-IF(AND(P$4-$H$4&gt;0,P$4-$H$4&lt;=$D12),($D15-$D21-SUM($G25:O25))*P18/12,0),0))</f>
        <v>1314681.3810224789</v>
      </c>
      <c r="Q25" s="37">
        <f>IF(Q$4=$D12,$D15*(1-$D20)-SUM($G25:P25),IF(AND(Q$4-$H$4&gt;0,Q$4-$H$4&lt;=$D12),Q23-IF(AND(Q$4-$H$4&gt;0,Q$4-$H$4&lt;=$D12),($D15-$D21-SUM($G25:P25))*Q18/12,0),0))</f>
        <v>1321473.9014910948</v>
      </c>
      <c r="R25" s="37">
        <f>IF(R$4=$D12,$D15*(1-$D20)-SUM($G25:Q25),IF(AND(R$4-$H$4&gt;0,R$4-$H$4&lt;=$D12),R23-IF(AND(R$4-$H$4&gt;0,R$4-$H$4&lt;=$D12),($D15-$D21-SUM($G25:Q25))*R18/12,0),0))</f>
        <v>1328301.5166487992</v>
      </c>
      <c r="S25" s="37">
        <f>IF(S$4=$D12,$D15*(1-$D20)-SUM($G25:R25),IF(AND(S$4-$H$4&gt;0,S$4-$H$4&lt;=$D12),S23-IF(AND(S$4-$H$4&gt;0,S$4-$H$4&lt;=$D12),($D15-$D21-SUM($G25:R25))*S18/12,0),0))</f>
        <v>1335164.4078181512</v>
      </c>
      <c r="T25" s="37">
        <f>IF(T$4=$D12,$D15*(1-$D20)-SUM($G25:S25),IF(AND(T$4-$H$4&gt;0,T$4-$H$4&lt;=$D12),T23-IF(AND(T$4-$H$4&gt;0,T$4-$H$4&lt;=$D12),($D15-$D21-SUM($G25:S25))*T18/12,0),0))</f>
        <v>1342062.7572585442</v>
      </c>
      <c r="U25" s="37">
        <f>IF(U$4=$D12,$D15*(1-$D20)-SUM($G25:T25),IF(AND(U$4-$H$4&gt;0,U$4-$H$4&lt;=$D12),U23-IF(AND(U$4-$H$4&gt;0,U$4-$H$4&lt;=$D12),($D15-$D21-SUM($G25:T25))*U18/12,0),0))</f>
        <v>1348996.7481710468</v>
      </c>
      <c r="V25" s="37">
        <f>IF(V$4=$D12,$D15*(1-$D20)-SUM($G25:U25),IF(AND(V$4-$H$4&gt;0,V$4-$H$4&lt;=$D12),V23-IF(AND(V$4-$H$4&gt;0,V$4-$H$4&lt;=$D12),($D15-$D21-SUM($G25:U25))*V18/12,0),0))</f>
        <v>1355966.5647032638</v>
      </c>
      <c r="W25" s="37">
        <f>IF(W$4=$D12,$D15*(1-$D20)-SUM($G25:V25),IF(AND(W$4-$H$4&gt;0,W$4-$H$4&lt;=$D12),W23-IF(AND(W$4-$H$4&gt;0,W$4-$H$4&lt;=$D12),($D15-$D21-SUM($G25:V25))*W18/12,0),0))</f>
        <v>1362972.3919542306</v>
      </c>
      <c r="X25" s="37">
        <f>IF(X$4=$D12,$D15*(1-$D20)-SUM($G25:W25),IF(AND(X$4-$H$4&gt;0,X$4-$H$4&lt;=$D12),X23-IF(AND(X$4-$H$4&gt;0,X$4-$H$4&lt;=$D12),($D15-$D21-SUM($G25:W25))*X18/12,0),0))</f>
        <v>1370014.4159793281</v>
      </c>
      <c r="Y25" s="37">
        <f>IF(Y$4=$D12,$D15*(1-$D20)-SUM($G25:X25),IF(AND(Y$4-$H$4&gt;0,Y$4-$H$4&lt;=$D12),Y23-IF(AND(Y$4-$H$4&gt;0,Y$4-$H$4&lt;=$D12),($D15-$D21-SUM($G25:X25))*Y18/12,0),0))</f>
        <v>1377092.8237952213</v>
      </c>
      <c r="Z25" s="37">
        <f>IF(Z$4=$D12,$D15*(1-$D20)-SUM($G25:Y25),IF(AND(Z$4-$H$4&gt;0,Z$4-$H$4&lt;=$D12),Z23-IF(AND(Z$4-$H$4&gt;0,Z$4-$H$4&lt;=$D12),($D15-$D21-SUM($G25:Y25))*Z18/12,0),0))</f>
        <v>1384207.8033848298</v>
      </c>
      <c r="AA25" s="37">
        <f>IF(AA$4=$D12,$D15*(1-$D20)-SUM($G25:Z25),IF(AND(AA$4-$H$4&gt;0,AA$4-$H$4&lt;=$D12),AA23-IF(AND(AA$4-$H$4&gt;0,AA$4-$H$4&lt;=$D12),($D15-$D21-SUM($G25:Z25))*AA18/12,0),0))</f>
        <v>1391359.5437023179</v>
      </c>
      <c r="AB25" s="37">
        <f>IF(AB$4=$D12,$D15*(1-$D20)-SUM($G25:AA25),IF(AND(AB$4-$H$4&gt;0,AB$4-$H$4&lt;=$D12),AB23-IF(AND(AB$4-$H$4&gt;0,AB$4-$H$4&lt;=$D12),($D15-$D21-SUM($G25:AA25))*AB18/12,0),0))</f>
        <v>1398548.2346781138</v>
      </c>
      <c r="AC25" s="37">
        <f>IF(AC$4=$D12,$D15*(1-$D20)-SUM($G25:AB25),IF(AND(AC$4-$H$4&gt;0,AC$4-$H$4&lt;=$D12),AC23-IF(AND(AC$4-$H$4&gt;0,AC$4-$H$4&lt;=$D12),($D15-$D21-SUM($G25:AB25))*AC18/12,0),0))</f>
        <v>1405774.0672239498</v>
      </c>
      <c r="AD25" s="37">
        <f>IF(AD$4=$D12,$D15*(1-$D20)-SUM($G25:AC25),IF(AND(AD$4-$H$4&gt;0,AD$4-$H$4&lt;=$D12),AD23-IF(AND(AD$4-$H$4&gt;0,AD$4-$H$4&lt;=$D12),($D15-$D21-SUM($G25:AC25))*AD18/12,0),0))</f>
        <v>1413037.2332379408</v>
      </c>
      <c r="AE25" s="37">
        <f>IF(AE$4=$D12,$D15*(1-$D20)-SUM($G25:AD25),IF(AND(AE$4-$H$4&gt;0,AE$4-$H$4&lt;=$D12),AE23-IF(AND(AE$4-$H$4&gt;0,AE$4-$H$4&lt;=$D12),($D15-$D21-SUM($G25:AD25))*AE18/12,0),0))</f>
        <v>1420337.9256096701</v>
      </c>
      <c r="AF25" s="37">
        <f>IF(AF$4=$D12,$D15*(1-$D20)-SUM($G25:AE25),IF(AND(AF$4-$H$4&gt;0,AF$4-$H$4&lt;=$D12),AF23-IF(AND(AF$4-$H$4&gt;0,AF$4-$H$4&lt;=$D12),($D15-$D21-SUM($G25:AE25))*AF18/12,0),0))</f>
        <v>1427676.33822532</v>
      </c>
      <c r="AG25" s="37">
        <f>IF(AG$4=$D12,$D15*(1-$D20)-SUM($G25:AF25),IF(AND(AG$4-$H$4&gt;0,AG$4-$H$4&lt;=$D12),AG23-IF(AND(AG$4-$H$4&gt;0,AG$4-$H$4&lt;=$D12),($D15-$D21-SUM($G25:AF25))*AG18/12,0),0))</f>
        <v>1435052.6659728177</v>
      </c>
      <c r="AH25" s="37">
        <f>IF(AH$4=$D12,$D15*(1-$D20)-SUM($G25:AG25),IF(AND(AH$4-$H$4&gt;0,AH$4-$H$4&lt;=$D12),AH23-IF(AND(AH$4-$H$4&gt;0,AH$4-$H$4&lt;=$D12),($D15-$D21-SUM($G25:AG25))*AH18/12,0),0))</f>
        <v>1442467.1047470109</v>
      </c>
      <c r="AI25" s="37">
        <f>IF(AI$4=$D12,$D15*(1-$D20)-SUM($G25:AH25),IF(AND(AI$4-$H$4&gt;0,AI$4-$H$4&lt;=$D12),AI23-IF(AND(AI$4-$H$4&gt;0,AI$4-$H$4&lt;=$D12),($D15-$D21-SUM($G25:AH25))*AI18/12,0),0))</f>
        <v>1449919.8514548703</v>
      </c>
      <c r="AJ25" s="37">
        <f>IF(AJ$4=$D12,$D15*(1-$D20)-SUM($G25:AI25),IF(AND(AJ$4-$H$4&gt;0,AJ$4-$H$4&lt;=$D12),AJ23-IF(AND(AJ$4-$H$4&gt;0,AJ$4-$H$4&lt;=$D12),($D15-$D21-SUM($G25:AI25))*AJ18/12,0),0))</f>
        <v>1457411.1040207203</v>
      </c>
      <c r="AK25" s="37">
        <f>IF(AK$4=$D12,$D15*(1-$D20)-SUM($G25:AJ25),IF(AND(AK$4-$H$4&gt;0,AK$4-$H$4&lt;=$D12),AK23-IF(AND(AK$4-$H$4&gt;0,AK$4-$H$4&lt;=$D12),($D15-$D21-SUM($G25:AJ25))*AK18/12,0),0))</f>
        <v>1464941.0613914938</v>
      </c>
      <c r="AL25" s="37">
        <f>IF(AL$4=$D12,$D15*(1-$D20)-SUM($G25:AK25),IF(AND(AL$4-$H$4&gt;0,AL$4-$H$4&lt;=$D12),AL23-IF(AND(AL$4-$H$4&gt;0,AL$4-$H$4&lt;=$D12),($D15-$D21-SUM($G25:AK25))*AL18/12,0),0))</f>
        <v>1472509.9235420167</v>
      </c>
      <c r="AM25" s="37">
        <f>IF(AM$4=$D12,$D15*(1-$D20)-SUM($G25:AL25),IF(AND(AM$4-$H$4&gt;0,AM$4-$H$4&lt;=$D12),AM23-IF(AND(AM$4-$H$4&gt;0,AM$4-$H$4&lt;=$D12),($D15-$D21-SUM($G25:AL25))*AM18/12,0),0))</f>
        <v>1480117.8914803169</v>
      </c>
      <c r="AN25" s="37">
        <f>IF(AN$4=$D12,$D15*(1-$D20)-SUM($G25:AM25),IF(AND(AN$4-$H$4&gt;0,AN$4-$H$4&lt;=$D12),AN23-IF(AND(AN$4-$H$4&gt;0,AN$4-$H$4&lt;=$D12),($D15-$D21-SUM($G25:AM25))*AN18/12,0),0))</f>
        <v>1487765.1672529653</v>
      </c>
      <c r="AO25" s="37">
        <f>IF(AO$4=$D12,$D15*(1-$D20)-SUM($G25:AN25),IF(AND(AO$4-$H$4&gt;0,AO$4-$H$4&lt;=$D12),AO23-IF(AND(AO$4-$H$4&gt;0,AO$4-$H$4&lt;=$D12),($D15-$D21-SUM($G25:AN25))*AO18/12,0),0))</f>
        <v>1495451.9539504391</v>
      </c>
      <c r="AP25" s="37">
        <f>IF(AP$4=$D12,$D15*(1-$D20)-SUM($G25:AO25),IF(AND(AP$4-$H$4&gt;0,AP$4-$H$4&lt;=$D12),AP23-IF(AND(AP$4-$H$4&gt;0,AP$4-$H$4&lt;=$D12),($D15-$D21-SUM($G25:AO25))*AP18/12,0),0))</f>
        <v>1503178.4557125163</v>
      </c>
      <c r="AQ25" s="37">
        <f>IF(AQ$4=$D12,$D15*(1-$D20)-SUM($G25:AP25),IF(AND(AQ$4-$H$4&gt;0,AQ$4-$H$4&lt;=$D12),AQ23-IF(AND(AQ$4-$H$4&gt;0,AQ$4-$H$4&lt;=$D12),($D15-$D21-SUM($G25:AP25))*AQ18/12,0),0))</f>
        <v>1510944.8777336976</v>
      </c>
      <c r="AR25" s="37">
        <f>IF(AR$4=$D12,$D15*(1-$D20)-SUM($G25:AQ25),IF(AND(AR$4-$H$4&gt;0,AR$4-$H$4&lt;=$D12),AR23-IF(AND(AR$4-$H$4&gt;0,AR$4-$H$4&lt;=$D12),($D15-$D21-SUM($G25:AQ25))*AR18/12,0),0))</f>
        <v>1518751.4262686553</v>
      </c>
      <c r="AS25" s="37">
        <f>IF(AS$4=$D12,$D15*(1-$D20)-SUM($G25:AR25),IF(AND(AS$4-$H$4&gt;0,AS$4-$H$4&lt;=$D12),AS23-IF(AND(AS$4-$H$4&gt;0,AS$4-$H$4&lt;=$D12),($D15-$D21-SUM($G25:AR25))*AS18/12,0),0))</f>
        <v>1526598.3086377103</v>
      </c>
      <c r="AT25" s="37">
        <f>IF(AT$4=$D12,$D15*(1-$D20)-SUM($G25:AS25),IF(AND(AT$4-$H$4&gt;0,AT$4-$H$4&lt;=$D12),AT23-IF(AND(AT$4-$H$4&gt;0,AT$4-$H$4&lt;=$D12),($D15-$D21-SUM($G25:AS25))*AT18/12,0),0))</f>
        <v>1534485.733232338</v>
      </c>
      <c r="AU25" s="37">
        <f>IF(AU$4=$D12,$D15*(1-$D20)-SUM($G25:AT25),IF(AND(AU$4-$H$4&gt;0,AU$4-$H$4&lt;=$D12),AU23-IF(AND(AU$4-$H$4&gt;0,AU$4-$H$4&lt;=$D12),($D15-$D21-SUM($G25:AT25))*AU18/12,0),0))</f>
        <v>1542413.9095207048</v>
      </c>
      <c r="AV25" s="37">
        <f>IF(AV$4=$D12,$D15*(1-$D20)-SUM($G25:AU25),IF(AND(AV$4-$H$4&gt;0,AV$4-$H$4&lt;=$D12),AV23-IF(AND(AV$4-$H$4&gt;0,AV$4-$H$4&lt;=$D12),($D15-$D21-SUM($G25:AU25))*AV18/12,0),0))</f>
        <v>1550383.0480532292</v>
      </c>
      <c r="AW25" s="37">
        <f>IF(AW$4=$D12,$D15*(1-$D20)-SUM($G25:AV25),IF(AND(AW$4-$H$4&gt;0,AW$4-$H$4&lt;=$D12),AW23-IF(AND(AW$4-$H$4&gt;0,AW$4-$H$4&lt;=$D12),($D15-$D21-SUM($G25:AV25))*AW18/12,0),0))</f>
        <v>1558393.3604681701</v>
      </c>
      <c r="AX25" s="37">
        <f>IF(AX$4=$D12,$D15*(1-$D20)-SUM($G25:AW25),IF(AND(AX$4-$H$4&gt;0,AX$4-$H$4&lt;=$D12),AX23-IF(AND(AX$4-$H$4&gt;0,AX$4-$H$4&lt;=$D12),($D15-$D21-SUM($G25:AW25))*AX18/12,0),0))</f>
        <v>1566445.0594972558</v>
      </c>
      <c r="AY25" s="37">
        <f>IF(AY$4=$D12,$D15*(1-$D20)-SUM($G25:AX25),IF(AND(AY$4-$H$4&gt;0,AY$4-$H$4&lt;=$D12),AY23-IF(AND(AY$4-$H$4&gt;0,AY$4-$H$4&lt;=$D12),($D15-$D21-SUM($G25:AX25))*AY18/12,0),0))</f>
        <v>1574538.3589713252</v>
      </c>
      <c r="AZ25" s="37">
        <f>IF(AZ$4=$D12,$D15*(1-$D20)-SUM($G25:AY25),IF(AND(AZ$4-$H$4&gt;0,AZ$4-$H$4&lt;=$D12),AZ23-IF(AND(AZ$4-$H$4&gt;0,AZ$4-$H$4&lt;=$D12),($D15-$D21-SUM($G25:AY25))*AZ18/12,0),0))</f>
        <v>1582673.4738260102</v>
      </c>
      <c r="BA25" s="37">
        <f>IF(BA$4=$D12,$D15*(1-$D20)-SUM($G25:AZ25),IF(AND(BA$4-$H$4&gt;0,BA$4-$H$4&lt;=$D12),BA23-IF(AND(BA$4-$H$4&gt;0,BA$4-$H$4&lt;=$D12),($D15-$D21-SUM($G25:AZ25))*BA18/12,0),0))</f>
        <v>1590850.6201074445</v>
      </c>
      <c r="BB25" s="37">
        <f>IF(BB$4=$D12,$D15*(1-$D20)-SUM($G25:BA25),IF(AND(BB$4-$H$4&gt;0,BB$4-$H$4&lt;=$D12),BB23-IF(AND(BB$4-$H$4&gt;0,BB$4-$H$4&lt;=$D12),($D15-$D21-SUM($G25:BA25))*BB18/12,0),0))</f>
        <v>1599070.014978</v>
      </c>
      <c r="BC25" s="37">
        <f>IF(BC$4=$D12,$D15*(1-$D20)-SUM($G25:BB25),IF(AND(BC$4-$H$4&gt;0,BC$4-$H$4&lt;=$D12),BC23-IF(AND(BC$4-$H$4&gt;0,BC$4-$H$4&lt;=$D12),($D15-$D21-SUM($G25:BB25))*BC18/12,0),0))</f>
        <v>1607331.8767220532</v>
      </c>
      <c r="BD25" s="37">
        <f>IF(BD$4=$D12,$D15*(1-$D20)-SUM($G25:BC25),IF(AND(BD$4-$H$4&gt;0,BD$4-$H$4&lt;=$D12),BD23-IF(AND(BD$4-$H$4&gt;0,BD$4-$H$4&lt;=$D12),($D15-$D21-SUM($G25:BC25))*BD18/12,0),0))</f>
        <v>1615636.4247517833</v>
      </c>
      <c r="BE25" s="37">
        <f>IF(BE$4=$D12,$D15*(1-$D20)-SUM($G25:BD25),IF(AND(BE$4-$H$4&gt;0,BE$4-$H$4&lt;=$D12),BE23-IF(AND(BE$4-$H$4&gt;0,BE$4-$H$4&lt;=$D12),($D15-$D21-SUM($G25:BD25))*BE18/12,0),0))</f>
        <v>1623983.8796130014</v>
      </c>
      <c r="BF25" s="37">
        <f>IF(BF$4=$D12,$D15*(1-$D20)-SUM($G25:BE25),IF(AND(BF$4-$H$4&gt;0,BF$4-$H$4&lt;=$D12),BF23-IF(AND(BF$4-$H$4&gt;0,BF$4-$H$4&lt;=$D12),($D15-$D21-SUM($G25:BE25))*BF18/12,0),0))</f>
        <v>1632374.4629910016</v>
      </c>
      <c r="BG25" s="37">
        <f>IF(BG$4=$D12,$D15*(1-$D20)-SUM($G25:BF25),IF(AND(BG$4-$H$4&gt;0,BG$4-$H$4&lt;=$D12),BG23-IF(AND(BG$4-$H$4&gt;0,BG$4-$H$4&lt;=$D12),($D15-$D21-SUM($G25:BF25))*BG18/12,0),0))</f>
        <v>1640808.3977164552</v>
      </c>
      <c r="BH25" s="37">
        <f>IF(BH$4=$D12,$D15*(1-$D20)-SUM($G25:BG25),IF(AND(BH$4-$H$4&gt;0,BH$4-$H$4&lt;=$D12),BH23-IF(AND(BH$4-$H$4&gt;0,BH$4-$H$4&lt;=$D12),($D15-$D21-SUM($G25:BG25))*BH18/12,0),0))</f>
        <v>1649285.9077713233</v>
      </c>
      <c r="BI25" s="37">
        <f>IF(BI$4=$D12,$D15*(1-$D20)-SUM($G25:BH25),IF(AND(BI$4-$H$4&gt;0,BI$4-$H$4&lt;=$D12),BI23-IF(AND(BI$4-$H$4&gt;0,BI$4-$H$4&lt;=$D12),($D15-$D21-SUM($G25:BH25))*BI18/12,0),0))</f>
        <v>1657807.2182948082</v>
      </c>
      <c r="BJ25" s="37">
        <f>IF(BJ$4=$D12,$D15*(1-$D20)-SUM($G25:BI25),IF(AND(BJ$4-$H$4&gt;0,BJ$4-$H$4&lt;=$D12),BJ23-IF(AND(BJ$4-$H$4&gt;0,BJ$4-$H$4&lt;=$D12),($D15-$D21-SUM($G25:BI25))*BJ18/12,0),0))</f>
        <v>1666372.5555893318</v>
      </c>
      <c r="BK25" s="37">
        <f>IF(BK$4=$D12,$D15*(1-$D20)-SUM($G25:BJ25),IF(AND(BK$4-$H$4&gt;0,BK$4-$H$4&lt;=$D12),BK23-IF(AND(BK$4-$H$4&gt;0,BK$4-$H$4&lt;=$D12),($D15-$D21-SUM($G25:BJ25))*BK18/12,0),0))</f>
        <v>1674982.1471265429</v>
      </c>
      <c r="BL25" s="37">
        <f>IF(BL$4=$D12,$D15*(1-$D20)-SUM($G25:BK25),IF(AND(BL$4-$H$4&gt;0,BL$4-$H$4&lt;=$D12),BL23-IF(AND(BL$4-$H$4&gt;0,BL$4-$H$4&lt;=$D12),($D15-$D21-SUM($G25:BK25))*BL18/12,0),0))</f>
        <v>1683636.2215533634</v>
      </c>
      <c r="BM25" s="37">
        <f>IF(BM$4=$D12,$D15*(1-$D20)-SUM($G25:BL25),IF(AND(BM$4-$H$4&gt;0,BM$4-$H$4&lt;=$D12),BM23-IF(AND(BM$4-$H$4&gt;0,BM$4-$H$4&lt;=$D12),($D15-$D21-SUM($G25:BL25))*BM18/12,0),0))</f>
        <v>1692335.008698056</v>
      </c>
      <c r="BN25" s="37">
        <f>IF(BN$4=$D12,$D15*(1-$D20)-SUM($G25:BM25),IF(AND(BN$4-$H$4&gt;0,BN$4-$H$4&lt;=$D12),BN23-IF(AND(BN$4-$H$4&gt;0,BN$4-$H$4&lt;=$D12),($D15-$D21-SUM($G25:BM25))*BN18/12,0),0))</f>
        <v>1701078.7395763295</v>
      </c>
      <c r="BO25" s="37">
        <f>IF(BO$4=$D12,$D15*(1-$D20)-SUM($G25:BN25),IF(AND(BO$4-$H$4&gt;0,BO$4-$H$4&lt;=$D12),BO23-IF(AND(BO$4-$H$4&gt;0,BO$4-$H$4&lt;=$D12),($D15-$D21-SUM($G25:BN25))*BO18/12,0),0))</f>
        <v>1709867.6463974738</v>
      </c>
      <c r="BP25" s="37">
        <f>IF(BP$4=$D12,$D15*(1-$D20)-SUM($G25:BO25),IF(AND(BP$4-$H$4&gt;0,BP$4-$H$4&lt;=$D12),BP23-IF(AND(BP$4-$H$4&gt;0,BP$4-$H$4&lt;=$D12),($D15-$D21-SUM($G25:BO25))*BP18/12,0),0))</f>
        <v>1718701.9625705271</v>
      </c>
      <c r="BQ25" s="37">
        <f>IF(BQ$4=$D12,$D15*(1-$D20)-SUM($G25:BP25),IF(AND(BQ$4-$H$4&gt;0,BQ$4-$H$4&lt;=$D12),BQ23-IF(AND(BQ$4-$H$4&gt;0,BQ$4-$H$4&lt;=$D12),($D15-$D21-SUM($G25:BP25))*BQ18/12,0),0))</f>
        <v>1727581.922710475</v>
      </c>
      <c r="BR25" s="37">
        <f>IF(BR$4=$D12,$D15*(1-$D20)-SUM($G25:BQ25),IF(AND(BR$4-$H$4&gt;0,BR$4-$H$4&lt;=$D12),BR23-IF(AND(BR$4-$H$4&gt;0,BR$4-$H$4&lt;=$D12),($D15-$D21-SUM($G25:BQ25))*BR18/12,0),0))</f>
        <v>1736507.7626444795</v>
      </c>
      <c r="BS25" s="37">
        <f>IF(BS$4=$D12,$D15*(1-$D20)-SUM($G25:BR25),IF(AND(BS$4-$H$4&gt;0,BS$4-$H$4&lt;=$D12),BS23-IF(AND(BS$4-$H$4&gt;0,BS$4-$H$4&lt;=$D12),($D15-$D21-SUM($G25:BR25))*BS18/12,0),0))</f>
        <v>1745479.7194181425</v>
      </c>
      <c r="BT25" s="37">
        <f>IF(BT$4=$D12,$D15*(1-$D20)-SUM($G25:BS25),IF(AND(BT$4-$H$4&gt;0,BT$4-$H$4&lt;=$D12),BT23-IF(AND(BT$4-$H$4&gt;0,BT$4-$H$4&lt;=$D12),($D15-$D21-SUM($G25:BS25))*BT18/12,0),0))</f>
        <v>1754498.031301803</v>
      </c>
      <c r="BU25" s="37">
        <f>IF(BU$4=$D12,$D15*(1-$D20)-SUM($G25:BT25),IF(AND(BU$4-$H$4&gt;0,BU$4-$H$4&lt;=$D12),BU23-IF(AND(BU$4-$H$4&gt;0,BU$4-$H$4&lt;=$D12),($D15-$D21-SUM($G25:BT25))*BU18/12,0),0))</f>
        <v>1763562.9377968619</v>
      </c>
      <c r="BV25" s="37">
        <f>IF(BV$4=$D12,$D15*(1-$D20)-SUM($G25:BU25),IF(AND(BV$4-$H$4&gt;0,BV$4-$H$4&lt;=$D12),BV23-IF(AND(BV$4-$H$4&gt;0,BV$4-$H$4&lt;=$D12),($D15-$D21-SUM($G25:BU25))*BV18/12,0),0))</f>
        <v>1772674.679642146</v>
      </c>
      <c r="BW25" s="37">
        <f>IF(BW$4=$D12,$D15*(1-$D20)-SUM($G25:BV25),IF(AND(BW$4-$H$4&gt;0,BW$4-$H$4&lt;=$D12),BW23-IF(AND(BW$4-$H$4&gt;0,BW$4-$H$4&lt;=$D12),($D15-$D21-SUM($G25:BV25))*BW18/12,0),0))</f>
        <v>1781833.498820297</v>
      </c>
      <c r="BX25" s="37">
        <f>IF(BX$4=$D12,$D15*(1-$D20)-SUM($G25:BW25),IF(AND(BX$4-$H$4&gt;0,BX$4-$H$4&lt;=$D12),BX23-IF(AND(BX$4-$H$4&gt;0,BX$4-$H$4&lt;=$D12),($D15-$D21-SUM($G25:BW25))*BX18/12,0),0))</f>
        <v>1791039.638564202</v>
      </c>
      <c r="BY25" s="37">
        <f>IF(BY$4=$D12,$D15*(1-$D20)-SUM($G25:BX25),IF(AND(BY$4-$H$4&gt;0,BY$4-$H$4&lt;=$D12),BY23-IF(AND(BY$4-$H$4&gt;0,BY$4-$H$4&lt;=$D12),($D15-$D21-SUM($G25:BX25))*BY18/12,0),0))</f>
        <v>1800293.3433634499</v>
      </c>
      <c r="BZ25" s="37">
        <f>IF(BZ$4=$D12,$D15*(1-$D20)-SUM($G25:BY25),IF(AND(BZ$4-$H$4&gt;0,BZ$4-$H$4&lt;=$D12),BZ23-IF(AND(BZ$4-$H$4&gt;0,BZ$4-$H$4&lt;=$D12),($D15-$D21-SUM($G25:BY25))*BZ18/12,0),0))</f>
        <v>1809594.8589708279</v>
      </c>
      <c r="CA25" s="37">
        <f>IF(CA$4=$D12,$D15*(1-$D20)-SUM($G25:BZ25),IF(AND(CA$4-$H$4&gt;0,CA$4-$H$4&lt;=$D12),CA23-IF(AND(CA$4-$H$4&gt;0,CA$4-$H$4&lt;=$D12),($D15-$D21-SUM($G25:BZ25))*CA18/12,0),0))</f>
        <v>1818944.4324088437</v>
      </c>
      <c r="CB25" s="37">
        <f>IF(CB$4=$D12,$D15*(1-$D20)-SUM($G25:CA25),IF(AND(CB$4-$H$4&gt;0,CB$4-$H$4&lt;=$D12),CB23-IF(AND(CB$4-$H$4&gt;0,CB$4-$H$4&lt;=$D12),($D15-$D21-SUM($G25:CA25))*CB18/12,0),0))</f>
        <v>1828342.3119762898</v>
      </c>
      <c r="CC25" s="37">
        <f>IF(CC$4=$D12,$D15*(1-$D20)-SUM($G25:CB25),IF(AND(CC$4-$H$4&gt;0,CC$4-$H$4&lt;=$D12),CC23-IF(AND(CC$4-$H$4&gt;0,CC$4-$H$4&lt;=$D12),($D15-$D21-SUM($G25:CB25))*CC18/12,0),0))</f>
        <v>1837788.7472548336</v>
      </c>
      <c r="CD25" s="37">
        <f>IF(CD$4=$D12,$D15*(1-$D20)-SUM($G25:CC25),IF(AND(CD$4-$H$4&gt;0,CD$4-$H$4&lt;=$D12),CD23-IF(AND(CD$4-$H$4&gt;0,CD$4-$H$4&lt;=$D12),($D15-$D21-SUM($G25:CC25))*CD18/12,0),0))</f>
        <v>1847283.9891156503</v>
      </c>
      <c r="CE25" s="37">
        <f>IF(CE$4=$D12,$D15*(1-$D20)-SUM($G25:CD25),IF(AND(CE$4-$H$4&gt;0,CE$4-$H$4&lt;=$D12),CE23-IF(AND(CE$4-$H$4&gt;0,CE$4-$H$4&lt;=$D12),($D15-$D21-SUM($G25:CD25))*CE18/12,0),0))</f>
        <v>1856828.2897260813</v>
      </c>
      <c r="CF25" s="37">
        <f>IF(CF$4=$D12,$D15*(1-$D20)-SUM($G25:CE25),IF(AND(CF$4-$H$4&gt;0,CF$4-$H$4&lt;=$D12),CF23-IF(AND(CF$4-$H$4&gt;0,CF$4-$H$4&lt;=$D12),($D15-$D21-SUM($G25:CE25))*CF18/12,0),0))</f>
        <v>1866421.9025563328</v>
      </c>
      <c r="CG25" s="37">
        <f>IF(CG$4=$D12,$D15*(1-$D20)-SUM($G25:CF25),IF(AND(CG$4-$H$4&gt;0,CG$4-$H$4&lt;=$D12),CG23-IF(AND(CG$4-$H$4&gt;0,CG$4-$H$4&lt;=$D12),($D15-$D21-SUM($G25:CF25))*CG18/12,0),0))</f>
        <v>1876065.0823862068</v>
      </c>
      <c r="CH25" s="37">
        <f>IF(CH$4=$D12,$D15*(1-$D20)-SUM($G25:CG25),IF(AND(CH$4-$H$4&gt;0,CH$4-$H$4&lt;=$D12),CH23-IF(AND(CH$4-$H$4&gt;0,CH$4-$H$4&lt;=$D12),($D15-$D21-SUM($G25:CG25))*CH18/12,0),0))</f>
        <v>1885758.0853118687</v>
      </c>
      <c r="CI25" s="37">
        <f>IF(CI$4=$D12,$D15*(1-$D20)-SUM($G25:CH25),IF(AND(CI$4-$H$4&gt;0,CI$4-$H$4&lt;=$D12),CI23-IF(AND(CI$4-$H$4&gt;0,CI$4-$H$4&lt;=$D12),($D15-$D21-SUM($G25:CH25))*CI18/12,0),0))</f>
        <v>1895501.168752647</v>
      </c>
      <c r="CJ25" s="37">
        <f>IF(CJ$4=$D12,$D15*(1-$D20)-SUM($G25:CI25),IF(AND(CJ$4-$H$4&gt;0,CJ$4-$H$4&lt;=$D12),CJ23-IF(AND(CJ$4-$H$4&gt;0,CJ$4-$H$4&lt;=$D12),($D15-$D21-SUM($G25:CI25))*CJ18/12,0),0))</f>
        <v>1905294.5914578694</v>
      </c>
      <c r="CK25" s="37">
        <f>IF(CK$4=$D12,$D15*(1-$D20)-SUM($G25:CJ25),IF(AND(CK$4-$H$4&gt;0,CK$4-$H$4&lt;=$D12),CK23-IF(AND(CK$4-$H$4&gt;0,CK$4-$H$4&lt;=$D12),($D15-$D21-SUM($G25:CJ25))*CK18/12,0),0))</f>
        <v>1915138.6135137347</v>
      </c>
      <c r="CL25" s="37">
        <f>IF(CL$4=$D12,$D15*(1-$D20)-SUM($G25:CK25),IF(AND(CL$4-$H$4&gt;0,CL$4-$H$4&lt;=$D12),CL23-IF(AND(CL$4-$H$4&gt;0,CL$4-$H$4&lt;=$D12),($D15-$D21-SUM($G25:CK25))*CL18/12,0),0))</f>
        <v>1925033.4963502227</v>
      </c>
      <c r="CM25" s="37">
        <f>IF(CM$4=$D12,$D15*(1-$D20)-SUM($G25:CL25),IF(AND(CM$4-$H$4&gt;0,CM$4-$H$4&lt;=$D12),CM23-IF(AND(CM$4-$H$4&gt;0,CM$4-$H$4&lt;=$D12),($D15-$D21-SUM($G25:CL25))*CM18/12,0),0))</f>
        <v>1934979.5027480321</v>
      </c>
      <c r="CN25" s="37">
        <f>IF(CN$4=$D12,$D15*(1-$D20)-SUM($G25:CM25),IF(AND(CN$4-$H$4&gt;0,CN$4-$H$4&lt;=$D12),CN23-IF(AND(CN$4-$H$4&gt;0,CN$4-$H$4&lt;=$D12),($D15-$D21-SUM($G25:CM25))*CN18/12,0),0))</f>
        <v>1944976.8968455633</v>
      </c>
      <c r="CO25" s="37">
        <f>IF(CO$4=$D12,$D15*(1-$D20)-SUM($G25:CN25),IF(AND(CO$4-$H$4&gt;0,CO$4-$H$4&lt;=$D12),CO23-IF(AND(CO$4-$H$4&gt;0,CO$4-$H$4&lt;=$D12),($D15-$D21-SUM($G25:CN25))*CO18/12,0),0))</f>
        <v>1955025.9441459323</v>
      </c>
      <c r="CP25" s="37">
        <f>IF(CP$4=$D12,$D15*(1-$D20)-SUM($G25:CO25),IF(AND(CP$4-$H$4&gt;0,CP$4-$H$4&lt;=$D12),CP23-IF(AND(CP$4-$H$4&gt;0,CP$4-$H$4&lt;=$D12),($D15-$D21-SUM($G25:CO25))*CP18/12,0),0))</f>
        <v>1965126.9115240197</v>
      </c>
      <c r="CQ25" s="37">
        <f>IF(CQ$4=$D12,$D15*(1-$D20)-SUM($G25:CP25),IF(AND(CQ$4-$H$4&gt;0,CQ$4-$H$4&lt;=$D12),CQ23-IF(AND(CQ$4-$H$4&gt;0,CQ$4-$H$4&lt;=$D12),($D15-$D21-SUM($G25:CP25))*CQ18/12,0),0))</f>
        <v>1975280.0672335601</v>
      </c>
      <c r="CR25" s="37">
        <f>IF(CR$4=$D12,$D15*(1-$D20)-SUM($G25:CQ25),IF(AND(CR$4-$H$4&gt;0,CR$4-$H$4&lt;=$D12),CR23-IF(AND(CR$4-$H$4&gt;0,CR$4-$H$4&lt;=$D12),($D15-$D21-SUM($G25:CQ25))*CR18/12,0),0))</f>
        <v>1985485.6809142674</v>
      </c>
      <c r="CS25" s="37">
        <f>IF(CS$4=$D12,$D15*(1-$D20)-SUM($G25:CR25),IF(AND(CS$4-$H$4&gt;0,CS$4-$H$4&lt;=$D12),CS23-IF(AND(CS$4-$H$4&gt;0,CS$4-$H$4&lt;=$D12),($D15-$D21-SUM($G25:CR25))*CS18/12,0),0))</f>
        <v>1995744.0235989909</v>
      </c>
      <c r="CT25" s="37">
        <f>IF(CT$4=$D12,$D15*(1-$D20)-SUM($G25:CS25),IF(AND(CT$4-$H$4&gt;0,CT$4-$H$4&lt;=$D12),CT23-IF(AND(CT$4-$H$4&gt;0,CT$4-$H$4&lt;=$D12),($D15-$D21-SUM($G25:CS25))*CT18/12,0),0))</f>
        <v>2006055.3677209187</v>
      </c>
      <c r="CU25" s="37">
        <f>IF(CU$4=$D12,$D15*(1-$D20)-SUM($G25:CT25),IF(AND(CU$4-$H$4&gt;0,CU$4-$H$4&lt;=$D12),CU23-IF(AND(CU$4-$H$4&gt;0,CU$4-$H$4&lt;=$D12),($D15-$D21-SUM($G25:CT25))*CU18/12,0),0))</f>
        <v>2016419.9871208104</v>
      </c>
      <c r="CV25" s="37">
        <f>IF(CV$4=$D12,$D15*(1-$D20)-SUM($G25:CU25),IF(AND(CV$4-$H$4&gt;0,CV$4-$H$4&lt;=$D12),CV23-IF(AND(CV$4-$H$4&gt;0,CV$4-$H$4&lt;=$D12),($D15-$D21-SUM($G25:CU25))*CV18/12,0),0))</f>
        <v>2026838.1570542678</v>
      </c>
      <c r="CW25" s="37">
        <f>IF(CW$4=$D12,$D15*(1-$D20)-SUM($G25:CV25),IF(AND(CW$4-$H$4&gt;0,CW$4-$H$4&lt;=$D12),CW23-IF(AND(CW$4-$H$4&gt;0,CW$4-$H$4&lt;=$D12),($D15-$D21-SUM($G25:CV25))*CW18/12,0),0))</f>
        <v>2037310.1541990479</v>
      </c>
      <c r="CX25" s="37">
        <f>IF(CX$4=$D12,$D15*(1-$D20)-SUM($G25:CW25),IF(AND(CX$4-$H$4&gt;0,CX$4-$H$4&lt;=$D12),CX23-IF(AND(CX$4-$H$4&gt;0,CX$4-$H$4&lt;=$D12),($D15-$D21-SUM($G25:CW25))*CX18/12,0),0))</f>
        <v>2047836.2566624098</v>
      </c>
      <c r="CY25" s="37">
        <f>IF(CY$4=$D12,$D15*(1-$D20)-SUM($G25:CX25),IF(AND(CY$4-$H$4&gt;0,CY$4-$H$4&lt;=$D12),CY23-IF(AND(CY$4-$H$4&gt;0,CY$4-$H$4&lt;=$D12),($D15-$D21-SUM($G25:CX25))*CY18/12,0),0))</f>
        <v>2058416.743988499</v>
      </c>
      <c r="CZ25" s="37">
        <f>IF(CZ$4=$D12,$D15*(1-$D20)-SUM($G25:CY25),IF(AND(CZ$4-$H$4&gt;0,CZ$4-$H$4&lt;=$D12),CZ23-IF(AND(CZ$4-$H$4&gt;0,CZ$4-$H$4&lt;=$D12),($D15-$D21-SUM($G25:CY25))*CZ18/12,0),0))</f>
        <v>2069051.897165773</v>
      </c>
      <c r="DA25" s="37">
        <f>IF(DA$4=$D12,$D15*(1-$D20)-SUM($G25:CZ25),IF(AND(DA$4-$H$4&gt;0,DA$4-$H$4&lt;=$D12),DA23-IF(AND(DA$4-$H$4&gt;0,DA$4-$H$4&lt;=$D12),($D15-$D21-SUM($G25:CZ25))*DA18/12,0),0))</f>
        <v>2079741.9986344627</v>
      </c>
      <c r="DB25" s="37">
        <f>IF(DB$4=$D12,$D15*(1-$D20)-SUM($G25:DA25),IF(AND(DB$4-$H$4&gt;0,DB$4-$H$4&lt;=$D12),DB23-IF(AND(DB$4-$H$4&gt;0,DB$4-$H$4&lt;=$D12),($D15-$D21-SUM($G25:DA25))*DB18/12,0),0))</f>
        <v>2090487.3322940739</v>
      </c>
      <c r="DC25" s="37">
        <f>IF(DC$4=$D12,$D15*(1-$D20)-SUM($G25:DB25),IF(AND(DC$4-$H$4&gt;0,DC$4-$H$4&lt;=$D12),DC23-IF(AND(DC$4-$H$4&gt;0,DC$4-$H$4&lt;=$D12),($D15-$D21-SUM($G25:DB25))*DC18/12,0),0))</f>
        <v>2101288.1835109266</v>
      </c>
      <c r="DD25" s="37">
        <f>IF(DD$4=$D12,$D15*(1-$D20)-SUM($G25:DC25),IF(AND(DD$4-$H$4&gt;0,DD$4-$H$4&lt;=$D12),DD23-IF(AND(DD$4-$H$4&gt;0,DD$4-$H$4&lt;=$D12),($D15-$D21-SUM($G25:DC25))*DD18/12,0),0))</f>
        <v>2112144.8391257334</v>
      </c>
      <c r="DE25" s="37">
        <f>IF(DE$4=$D12,$D15*(1-$D20)-SUM($G25:DD25),IF(AND(DE$4-$H$4&gt;0,DE$4-$H$4&lt;=$D12),DE23-IF(AND(DE$4-$H$4&gt;0,DE$4-$H$4&lt;=$D12),($D15-$D21-SUM($G25:DD25))*DE18/12,0),0))</f>
        <v>2123057.5874612159</v>
      </c>
      <c r="DF25" s="37">
        <f>IF(DF$4=$D12,$D15*(1-$D20)-SUM($G25:DE25),IF(AND(DF$4-$H$4&gt;0,DF$4-$H$4&lt;=$D12),DF23-IF(AND(DF$4-$H$4&gt;0,DF$4-$H$4&lt;=$D12),($D15-$D21-SUM($G25:DE25))*DF18/12,0),0))</f>
        <v>2134026.7183297654</v>
      </c>
      <c r="DG25" s="37">
        <f>IF(DG$4=$D12,$D15*(1-$D20)-SUM($G25:DF25),IF(AND(DG$4-$H$4&gt;0,DG$4-$H$4&lt;=$D12),DG23-IF(AND(DG$4-$H$4&gt;0,DG$4-$H$4&lt;=$D12),($D15-$D21-SUM($G25:DF25))*DG18/12,0),0))</f>
        <v>2145052.5230411361</v>
      </c>
      <c r="DH25" s="37">
        <f>IF(DH$4=$D12,$D15*(1-$D20)-SUM($G25:DG25),IF(AND(DH$4-$H$4&gt;0,DH$4-$H$4&lt;=$D12),DH23-IF(AND(DH$4-$H$4&gt;0,DH$4-$H$4&lt;=$D12),($D15-$D21-SUM($G25:DG25))*DH18/12,0),0))</f>
        <v>2156135.2944101822</v>
      </c>
      <c r="DI25" s="37">
        <f>IF(DI$4=$D12,$D15*(1-$D20)-SUM($G25:DH25),IF(AND(DI$4-$H$4&gt;0,DI$4-$H$4&lt;=$D12),DI23-IF(AND(DI$4-$H$4&gt;0,DI$4-$H$4&lt;=$D12),($D15-$D21-SUM($G25:DH25))*DI18/12,0),0))</f>
        <v>2167275.3267646343</v>
      </c>
      <c r="DJ25" s="37">
        <f>IF(DJ$4=$D12,$D15*(1-$D20)-SUM($G25:DI25),IF(AND(DJ$4-$H$4&gt;0,DJ$4-$H$4&lt;=$D12),DJ23-IF(AND(DJ$4-$H$4&gt;0,DJ$4-$H$4&lt;=$D12),($D15-$D21-SUM($G25:DI25))*DJ18/12,0),0))</f>
        <v>2178472.9159529186</v>
      </c>
      <c r="DK25" s="37">
        <f>IF(DK$4=$D12,$D15*(1-$D20)-SUM($G25:DJ25),IF(AND(DK$4-$H$4&gt;0,DK$4-$H$4&lt;=$D12),DK23-IF(AND(DK$4-$H$4&gt;0,DK$4-$H$4&lt;=$D12),($D15-$D21-SUM($G25:DJ25))*DK18/12,0),0))</f>
        <v>2189728.3593520089</v>
      </c>
      <c r="DL25" s="37">
        <f>IF(DL$4=$D12,$D15*(1-$D20)-SUM($G25:DK25),IF(AND(DL$4-$H$4&gt;0,DL$4-$H$4&lt;=$D12),DL23-IF(AND(DL$4-$H$4&gt;0,DL$4-$H$4&lt;=$D12),($D15-$D21-SUM($G25:DK25))*DL18/12,0),0))</f>
        <v>2201041.9558753273</v>
      </c>
      <c r="DM25" s="37">
        <f>IF(DM$4=$D12,$D15*(1-$D20)-SUM($G25:DL25),IF(AND(DM$4-$H$4&gt;0,DM$4-$H$4&lt;=$D12),DM23-IF(AND(DM$4-$H$4&gt;0,DM$4-$H$4&lt;=$D12),($D15-$D21-SUM($G25:DL25))*DM18/12,0),0))</f>
        <v>2212414.005980683</v>
      </c>
      <c r="DN25" s="37">
        <f>IF(DN$4=$D12,$D15*(1-$D20)-SUM($G25:DM25),IF(AND(DN$4-$H$4&gt;0,DN$4-$H$4&lt;=$D12),DN23-IF(AND(DN$4-$H$4&gt;0,DN$4-$H$4&lt;=$D12),($D15-$D21-SUM($G25:DM25))*DN18/12,0),0))</f>
        <v>2223844.8116782499</v>
      </c>
      <c r="DO25" s="37">
        <f>IF(DO$4=$D12,$D15*(1-$D20)-SUM($G25:DN25),IF(AND(DO$4-$H$4&gt;0,DO$4-$H$4&lt;=$D12),DO23-IF(AND(DO$4-$H$4&gt;0,DO$4-$H$4&lt;=$D12),($D15-$D21-SUM($G25:DN25))*DO18/12,0),0))</f>
        <v>2235334.676538588</v>
      </c>
      <c r="DP25" s="37">
        <f>IF(DP$4=$D12,$D15*(1-$D20)-SUM($G25:DO25),IF(AND(DP$4-$H$4&gt;0,DP$4-$H$4&lt;=$D12),DP23-IF(AND(DP$4-$H$4&gt;0,DP$4-$H$4&lt;=$D12),($D15-$D21-SUM($G25:DO25))*DP18/12,0),0))</f>
        <v>2246883.9057007036</v>
      </c>
      <c r="DQ25" s="37">
        <f>IF(DQ$4=$D12,$D15*(1-$D20)-SUM($G25:DP25),IF(AND(DQ$4-$H$4&gt;0,DQ$4-$H$4&lt;=$D12),DQ23-IF(AND(DQ$4-$H$4&gt;0,DQ$4-$H$4&lt;=$D12),($D15-$D21-SUM($G25:DP25))*DQ18/12,0),0))</f>
        <v>2258492.8058801573</v>
      </c>
      <c r="DR25" s="37">
        <f>IF(DR$4=$D12,$D15*(1-$D20)-SUM($G25:DQ25),IF(AND(DR$4-$H$4&gt;0,DR$4-$H$4&lt;=$D12),DR23-IF(AND(DR$4-$H$4&gt;0,DR$4-$H$4&lt;=$D12),($D15-$D21-SUM($G25:DQ25))*DR18/12,0),0))</f>
        <v>2270161.6853772053</v>
      </c>
      <c r="DS25" s="37">
        <f>IF(DS$4=$D12,$D15*(1-$D20)-SUM($G25:DR25),IF(AND(DS$4-$H$4&gt;0,DS$4-$H$4&lt;=$D12),DS23-IF(AND(DS$4-$H$4&gt;0,DS$4-$H$4&lt;=$D12),($D15-$D21-SUM($G25:DR25))*DS18/12,0),0))</f>
        <v>2281890.8540849872</v>
      </c>
      <c r="DT25" s="37">
        <f>IF(DT$4=$D12,$D15*(1-$D20)-SUM($G25:DS25),IF(AND(DT$4-$H$4&gt;0,DT$4-$H$4&lt;=$D12),DT23-IF(AND(DT$4-$H$4&gt;0,DT$4-$H$4&lt;=$D12),($D15-$D21-SUM($G25:DS25))*DT18/12,0),0))</f>
        <v>2293680.6234977599</v>
      </c>
      <c r="DU25" s="37">
        <f>IF(DU$4=$D12,$D15*(1-$D20)-SUM($G25:DT25),IF(AND(DU$4-$H$4&gt;0,DU$4-$H$4&lt;=$D12),DU23-IF(AND(DU$4-$H$4&gt;0,DU$4-$H$4&lt;=$D12),($D15-$D21-SUM($G25:DT25))*DU18/12,0),0))</f>
        <v>2305531.3067191644</v>
      </c>
      <c r="DV25" s="37">
        <f>IF(DV$4=$D12,$D15*(1-$D20)-SUM($G25:DU25),IF(AND(DV$4-$H$4&gt;0,DV$4-$H$4&lt;=$D12),DV23-IF(AND(DV$4-$H$4&gt;0,DV$4-$H$4&lt;=$D12),($D15-$D21-SUM($G25:DU25))*DV18/12,0),0))</f>
        <v>2317443.2184705473</v>
      </c>
      <c r="DW25" s="37">
        <f>IF(DW$4=$D12,$D15*(1-$D20)-SUM($G25:DV25),IF(AND(DW$4-$H$4&gt;0,DW$4-$H$4&lt;=$D12),DW23-IF(AND(DW$4-$H$4&gt;0,DW$4-$H$4&lt;=$D12),($D15-$D21-SUM($G25:DV25))*DW18/12,0),0))</f>
        <v>2329416.6750993114</v>
      </c>
      <c r="DX25" s="37">
        <f>IF(DX$4=$D12,$D15*(1-$D20)-SUM($G25:DW25),IF(AND(DX$4-$H$4&gt;0,DX$4-$H$4&lt;=$D12),DX23-IF(AND(DX$4-$H$4&gt;0,DX$4-$H$4&lt;=$D12),($D15-$D21-SUM($G25:DW25))*DX18/12,0),0))</f>
        <v>2341451.9945873246</v>
      </c>
      <c r="DY25" s="37">
        <f>IF(DY$4=$D12,$D15*(1-$D20)-SUM($G25:DX25),IF(AND(DY$4-$H$4&gt;0,DY$4-$H$4&lt;=$D12),DY23-IF(AND(DY$4-$H$4&gt;0,DY$4-$H$4&lt;=$D12),($D15-$D21-SUM($G25:DX25))*DY18/12,0),0))</f>
        <v>2353549.4965593591</v>
      </c>
      <c r="DZ25" s="37">
        <f>IF(DZ$4=$D12,$D15*(1-$D20)-SUM($G25:DY25),IF(AND(DZ$4-$H$4&gt;0,DZ$4-$H$4&lt;=$D12),DZ23-IF(AND(DZ$4-$H$4&gt;0,DZ$4-$H$4&lt;=$D12),($D15-$D21-SUM($G25:DY25))*DZ18/12,0),0))</f>
        <v>2365709.5022915825</v>
      </c>
      <c r="EA25" s="37">
        <f>IF(EA$4=$D12,$D15*(1-$D20)-SUM($G25:DZ25),IF(AND(EA$4-$H$4&gt;0,EA$4-$H$4&lt;=$D12),EA23-IF(AND(EA$4-$H$4&gt;0,EA$4-$H$4&lt;=$D12),($D15-$D21-SUM($G25:DZ25))*EA18/12,0),0))</f>
        <v>2377932.3347200891</v>
      </c>
      <c r="EB25" s="37">
        <f>IF(EB$4=$D12,$D15*(1-$D20)-SUM($G25:EA25),IF(AND(EB$4-$H$4&gt;0,EB$4-$H$4&lt;=$D12),EB23-IF(AND(EB$4-$H$4&gt;0,EB$4-$H$4&lt;=$D12),($D15-$D21-SUM($G25:EA25))*EB18/12,0),0))</f>
        <v>2390218.3184494758</v>
      </c>
      <c r="EC25" s="37">
        <f>IF(EC$4=$D12,$D15*(1-$D20)-SUM($G25:EB25),IF(AND(EC$4-$H$4&gt;0,EC$4-$H$4&lt;=$D12),EC23-IF(AND(EC$4-$H$4&gt;0,EC$4-$H$4&lt;=$D12),($D15-$D21-SUM($G25:EB25))*EC18/12,0),0))</f>
        <v>2402567.7797614653</v>
      </c>
      <c r="ED25" s="37">
        <f>IF(ED$4=$D12,$D15*(1-$D20)-SUM($G25:EC25),IF(AND(ED$4-$H$4&gt;0,ED$4-$H$4&lt;=$D12),ED23-IF(AND(ED$4-$H$4&gt;0,ED$4-$H$4&lt;=$D12),($D15-$D21-SUM($G25:EC25))*ED18/12,0),0))</f>
        <v>2414981.0466235662</v>
      </c>
      <c r="EE25" s="37">
        <f>IF(EE$4=$D12,$D15*(1-$D20)-SUM($G25:ED25),IF(AND(EE$4-$H$4&gt;0,EE$4-$H$4&lt;=$D12),EE23-IF(AND(EE$4-$H$4&gt;0,EE$4-$H$4&lt;=$D12),($D15-$D21-SUM($G25:ED25))*EE18/12,0),0))</f>
        <v>2427458.4486977877</v>
      </c>
      <c r="EF25" s="37">
        <f>IF(EF$4=$D12,$D15*(1-$D20)-SUM($G25:EE25),IF(AND(EF$4-$H$4&gt;0,EF$4-$H$4&lt;=$D12),EF23-IF(AND(EF$4-$H$4&gt;0,EF$4-$H$4&lt;=$D12),($D15-$D21-SUM($G25:EE25))*EF18/12,0),0))</f>
        <v>2440000.3173493929</v>
      </c>
      <c r="EG25" s="37">
        <f>IF(EG$4=$D12,$D15*(1-$D20)-SUM($G25:EF25),IF(AND(EG$4-$H$4&gt;0,EG$4-$H$4&lt;=$D12),EG23-IF(AND(EG$4-$H$4&gt;0,EG$4-$H$4&lt;=$D12),($D15-$D21-SUM($G25:EF25))*EG18/12,0),0))</f>
        <v>2452606.985655698</v>
      </c>
      <c r="EH25" s="37">
        <f>IF(EH$4=$D12,$D15*(1-$D20)-SUM($G25:EG25),IF(AND(EH$4-$H$4&gt;0,EH$4-$H$4&lt;=$D12),EH23-IF(AND(EH$4-$H$4&gt;0,EH$4-$H$4&lt;=$D12),($D15-$D21-SUM($G25:EG25))*EH18/12,0),0))</f>
        <v>2465278.7884149188</v>
      </c>
      <c r="EI25" s="37">
        <f>IF(EI$4=$D12,$D15*(1-$D20)-SUM($G25:EH25),IF(AND(EI$4-$H$4&gt;0,EI$4-$H$4&lt;=$D12),EI23-IF(AND(EI$4-$H$4&gt;0,EI$4-$H$4&lt;=$D12),($D15-$D21-SUM($G25:EH25))*EI18/12,0),0))</f>
        <v>2478016.0621550633</v>
      </c>
      <c r="EJ25" s="37">
        <f>IF(EJ$4=$D12,$D15*(1-$D20)-SUM($G25:EI25),IF(AND(EJ$4-$H$4&gt;0,EJ$4-$H$4&lt;=$D12),EJ23-IF(AND(EJ$4-$H$4&gt;0,EJ$4-$H$4&lt;=$D12),($D15-$D21-SUM($G25:EI25))*EJ18/12,0),0))</f>
        <v>2490819.1451428644</v>
      </c>
      <c r="EK25" s="37">
        <f>IF(EK$4=$D12,$D15*(1-$D20)-SUM($G25:EJ25),IF(AND(EK$4-$H$4&gt;0,EK$4-$H$4&lt;=$D12),EK23-IF(AND(EK$4-$H$4&gt;0,EK$4-$H$4&lt;=$D12),($D15-$D21-SUM($G25:EJ25))*EK18/12,0),0))</f>
        <v>2503688.3773927689</v>
      </c>
      <c r="EL25" s="37">
        <f>IF(EL$4=$D12,$D15*(1-$D20)-SUM($G25:EK25),IF(AND(EL$4-$H$4&gt;0,EL$4-$H$4&lt;=$D12),EL23-IF(AND(EL$4-$H$4&gt;0,EL$4-$H$4&lt;=$D12),($D15-$D21-SUM($G25:EK25))*EL18/12,0),0))</f>
        <v>2516624.1006759647</v>
      </c>
      <c r="EM25" s="37">
        <f>IF(EM$4=$D12,$D15*(1-$D20)-SUM($G25:EL25),IF(AND(EM$4-$H$4&gt;0,EM$4-$H$4&lt;=$D12),EM23-IF(AND(EM$4-$H$4&gt;0,EM$4-$H$4&lt;=$D12),($D15-$D21-SUM($G25:EL25))*EM18/12,0),0))</f>
        <v>2529626.6585294567</v>
      </c>
      <c r="EN25" s="37">
        <f>IF(EN$4=$D12,$D15*(1-$D20)-SUM($G25:EM25),IF(AND(EN$4-$H$4&gt;0,EN$4-$H$4&lt;=$D12),EN23-IF(AND(EN$4-$H$4&gt;0,EN$4-$H$4&lt;=$D12),($D15-$D21-SUM($G25:EM25))*EN18/12,0),0))</f>
        <v>2542696.3962651929</v>
      </c>
      <c r="EO25" s="37">
        <f>IF(EO$4=$D12,$D15*(1-$D20)-SUM($G25:EN25),IF(AND(EO$4-$H$4&gt;0,EO$4-$H$4&lt;=$D12),EO23-IF(AND(EO$4-$H$4&gt;0,EO$4-$H$4&lt;=$D12),($D15-$D21-SUM($G25:EN25))*EO18/12,0),0))</f>
        <v>2555833.66097923</v>
      </c>
      <c r="EP25" s="37">
        <f>IF(EP$4=$D12,$D15*(1-$D20)-SUM($G25:EO25),IF(AND(EP$4-$H$4&gt;0,EP$4-$H$4&lt;=$D12),EP23-IF(AND(EP$4-$H$4&gt;0,EP$4-$H$4&lt;=$D12),($D15-$D21-SUM($G25:EO25))*EP18/12,0),0))</f>
        <v>2569038.8015609561</v>
      </c>
      <c r="EQ25" s="37">
        <f>IF(EQ$4=$D12,$D15*(1-$D20)-SUM($G25:EP25),IF(AND(EQ$4-$H$4&gt;0,EQ$4-$H$4&lt;=$D12),EQ23-IF(AND(EQ$4-$H$4&gt;0,EQ$4-$H$4&lt;=$D12),($D15-$D21-SUM($G25:EP25))*EQ18/12,0),0))</f>
        <v>2582312.1687023537</v>
      </c>
      <c r="ER25" s="37">
        <f>IF(ER$4=$D12,$D15*(1-$D20)-SUM($G25:EQ25),IF(AND(ER$4-$H$4&gt;0,ER$4-$H$4&lt;=$D12),ER23-IF(AND(ER$4-$H$4&gt;0,ER$4-$H$4&lt;=$D12),($D15-$D21-SUM($G25:EQ25))*ER18/12,0),0))</f>
        <v>2595654.1149073159</v>
      </c>
      <c r="ES25" s="37">
        <f>IF(ES$4=$D12,$D15*(1-$D20)-SUM($G25:ER25),IF(AND(ES$4-$H$4&gt;0,ES$4-$H$4&lt;=$D12),ES23-IF(AND(ES$4-$H$4&gt;0,ES$4-$H$4&lt;=$D12),($D15-$D21-SUM($G25:ER25))*ES18/12,0),0))</f>
        <v>2609064.994501004</v>
      </c>
      <c r="ET25" s="37">
        <f>IF(ET$4=$D12,$D15*(1-$D20)-SUM($G25:ES25),IF(AND(ET$4-$H$4&gt;0,ET$4-$H$4&lt;=$D12),ET23-IF(AND(ET$4-$H$4&gt;0,ET$4-$H$4&lt;=$D12),($D15-$D21-SUM($G25:ES25))*ET18/12,0),0))</f>
        <v>2622545.1636392595</v>
      </c>
      <c r="EU25" s="37">
        <f>IF(EU$4=$D12,$D15*(1-$D20)-SUM($G25:ET25),IF(AND(EU$4-$H$4&gt;0,EU$4-$H$4&lt;=$D12),EU23-IF(AND(EU$4-$H$4&gt;0,EU$4-$H$4&lt;=$D12),($D15-$D21-SUM($G25:ET25))*EU18/12,0),0))</f>
        <v>2636094.980318062</v>
      </c>
      <c r="EV25" s="37">
        <f>IF(EV$4=$D12,$D15*(1-$D20)-SUM($G25:EU25),IF(AND(EV$4-$H$4&gt;0,EV$4-$H$4&lt;=$D12),EV23-IF(AND(EV$4-$H$4&gt;0,EV$4-$H$4&lt;=$D12),($D15-$D21-SUM($G25:EU25))*EV18/12,0),0))</f>
        <v>2649714.8043830385</v>
      </c>
      <c r="EW25" s="37">
        <f>IF(EW$4=$D12,$D15*(1-$D20)-SUM($G25:EV25),IF(AND(EW$4-$H$4&gt;0,EW$4-$H$4&lt;=$D12),EW23-IF(AND(EW$4-$H$4&gt;0,EW$4-$H$4&lt;=$D12),($D15-$D21-SUM($G25:EV25))*EW18/12,0),0))</f>
        <v>2663404.9975390173</v>
      </c>
      <c r="EX25" s="37">
        <f>IF(EX$4=$D12,$D15*(1-$D20)-SUM($G25:EW25),IF(AND(EX$4-$H$4&gt;0,EX$4-$H$4&lt;=$D12),EX23-IF(AND(EX$4-$H$4&gt;0,EX$4-$H$4&lt;=$D12),($D15-$D21-SUM($G25:EW25))*EX18/12,0),0))</f>
        <v>2677165.9233596362</v>
      </c>
      <c r="EY25" s="37">
        <f>IF(EY$4=$D12,$D15*(1-$D20)-SUM($G25:EX25),IF(AND(EY$4-$H$4&gt;0,EY$4-$H$4&lt;=$D12),EY23-IF(AND(EY$4-$H$4&gt;0,EY$4-$H$4&lt;=$D12),($D15-$D21-SUM($G25:EX25))*EY18/12,0),0))</f>
        <v>2690997.9472969938</v>
      </c>
      <c r="EZ25" s="37">
        <f>IF(EZ$4=$D12,$D15*(1-$D20)-SUM($G25:EY25),IF(AND(EZ$4-$H$4&gt;0,EZ$4-$H$4&lt;=$D12),EZ23-IF(AND(EZ$4-$H$4&gt;0,EZ$4-$H$4&lt;=$D12),($D15-$D21-SUM($G25:EY25))*EZ18/12,0),0))</f>
        <v>2704901.4366913615</v>
      </c>
      <c r="FA25" s="37">
        <f>IF(FA$4=$D12,$D15*(1-$D20)-SUM($G25:EZ25),IF(AND(FA$4-$H$4&gt;0,FA$4-$H$4&lt;=$D12),FA23-IF(AND(FA$4-$H$4&gt;0,FA$4-$H$4&lt;=$D12),($D15-$D21-SUM($G25:EZ25))*FA18/12,0),0))</f>
        <v>2718876.7607809342</v>
      </c>
      <c r="FB25" s="37">
        <f>IF(FB$4=$D12,$D15*(1-$D20)-SUM($G25:FA25),IF(AND(FB$4-$H$4&gt;0,FB$4-$H$4&lt;=$D12),FB23-IF(AND(FB$4-$H$4&gt;0,FB$4-$H$4&lt;=$D12),($D15-$D21-SUM($G25:FA25))*FB18/12,0),0))</f>
        <v>2732924.2907116357</v>
      </c>
      <c r="FC25" s="37">
        <f>IF(FC$4=$D12,$D15*(1-$D20)-SUM($G25:FB25),IF(AND(FC$4-$H$4&gt;0,FC$4-$H$4&lt;=$D12),FC23-IF(AND(FC$4-$H$4&gt;0,FC$4-$H$4&lt;=$D12),($D15-$D21-SUM($G25:FB25))*FC18/12,0),0))</f>
        <v>2747044.399546979</v>
      </c>
      <c r="FD25" s="37">
        <f>IF(FD$4=$D12,$D15*(1-$D20)-SUM($G25:FC25),IF(AND(FD$4-$H$4&gt;0,FD$4-$H$4&lt;=$D12),FD23-IF(AND(FD$4-$H$4&gt;0,FD$4-$H$4&lt;=$D12),($D15-$D21-SUM($G25:FC25))*FD18/12,0),0))</f>
        <v>2761237.4622779712</v>
      </c>
      <c r="FE25" s="37">
        <f>IF(FE$4=$D12,$D15*(1-$D20)-SUM($G25:FD25),IF(AND(FE$4-$H$4&gt;0,FE$4-$H$4&lt;=$D12),FE23-IF(AND(FE$4-$H$4&gt;0,FE$4-$H$4&lt;=$D12),($D15-$D21-SUM($G25:FD25))*FE18/12,0),0))</f>
        <v>2775503.8558330741</v>
      </c>
      <c r="FF25" s="37">
        <f>IF(FF$4=$D12,$D15*(1-$D20)-SUM($G25:FE25),IF(AND(FF$4-$H$4&gt;0,FF$4-$H$4&lt;=$D12),FF23-IF(AND(FF$4-$H$4&gt;0,FF$4-$H$4&lt;=$D12),($D15-$D21-SUM($G25:FE25))*FF18/12,0),0))</f>
        <v>2789843.9590882119</v>
      </c>
      <c r="FG25" s="37">
        <f>IF(FG$4=$D12,$D15*(1-$D20)-SUM($G25:FF25),IF(AND(FG$4-$H$4&gt;0,FG$4-$H$4&lt;=$D12),FG23-IF(AND(FG$4-$H$4&gt;0,FG$4-$H$4&lt;=$D12),($D15-$D21-SUM($G25:FF25))*FG18/12,0),0))</f>
        <v>2804258.1528768344</v>
      </c>
      <c r="FH25" s="37">
        <f>IF(FH$4=$D12,$D15*(1-$D20)-SUM($G25:FG25),IF(AND(FH$4-$H$4&gt;0,FH$4-$H$4&lt;=$D12),FH23-IF(AND(FH$4-$H$4&gt;0,FH$4-$H$4&lt;=$D12),($D15-$D21-SUM($G25:FG25))*FH18/12,0),0))</f>
        <v>2818746.820000031</v>
      </c>
      <c r="FI25" s="37">
        <f>IF(FI$4=$D12,$D15*(1-$D20)-SUM($G25:FH25),IF(AND(FI$4-$H$4&gt;0,FI$4-$H$4&lt;=$D12),FI23-IF(AND(FI$4-$H$4&gt;0,FI$4-$H$4&lt;=$D12),($D15-$D21-SUM($G25:FH25))*FI18/12,0),0))</f>
        <v>2833310.3452366982</v>
      </c>
      <c r="FJ25" s="37">
        <f>IF(FJ$4=$D12,$D15*(1-$D20)-SUM($G25:FI25),IF(AND(FJ$4-$H$4&gt;0,FJ$4-$H$4&lt;=$D12),FJ23-IF(AND(FJ$4-$H$4&gt;0,FJ$4-$H$4&lt;=$D12),($D15-$D21-SUM($G25:FI25))*FJ18/12,0),0))</f>
        <v>2847949.1153537547</v>
      </c>
      <c r="FK25" s="37">
        <f>IF(FK$4=$D12,$D15*(1-$D20)-SUM($G25:FJ25),IF(AND(FK$4-$H$4&gt;0,FK$4-$H$4&lt;=$D12),FK23-IF(AND(FK$4-$H$4&gt;0,FK$4-$H$4&lt;=$D12),($D15-$D21-SUM($G25:FJ25))*FK18/12,0),0))</f>
        <v>2862663.5191164156</v>
      </c>
      <c r="FL25" s="37">
        <f>IF(FL$4=$D12,$D15*(1-$D20)-SUM($G25:FK25),IF(AND(FL$4-$H$4&gt;0,FL$4-$H$4&lt;=$D12),FL23-IF(AND(FL$4-$H$4&gt;0,FL$4-$H$4&lt;=$D12),($D15-$D21-SUM($G25:FK25))*FL18/12,0),0))</f>
        <v>2877453.9472985175</v>
      </c>
      <c r="FM25" s="37">
        <f>IF(FM$4=$D12,$D15*(1-$D20)-SUM($G25:FL25),IF(AND(FM$4-$H$4&gt;0,FM$4-$H$4&lt;=$D12),FM23-IF(AND(FM$4-$H$4&gt;0,FM$4-$H$4&lt;=$D12),($D15-$D21-SUM($G25:FL25))*FM18/12,0),0))</f>
        <v>2892320.7926928932</v>
      </c>
      <c r="FN25" s="37">
        <f>IF(FN$4=$D12,$D15*(1-$D20)-SUM($G25:FM25),IF(AND(FN$4-$H$4&gt;0,FN$4-$H$4&lt;=$D12),FN23-IF(AND(FN$4-$H$4&gt;0,FN$4-$H$4&lt;=$D12),($D15-$D21-SUM($G25:FM25))*FN18/12,0),0))</f>
        <v>2907264.450121806</v>
      </c>
      <c r="FO25" s="37">
        <f>IF(FO$4=$D12,$D15*(1-$D20)-SUM($G25:FN25),IF(AND(FO$4-$H$4&gt;0,FO$4-$H$4&lt;=$D12),FO23-IF(AND(FO$4-$H$4&gt;0,FO$4-$H$4&lt;=$D12),($D15-$D21-SUM($G25:FN25))*FO18/12,0),0))</f>
        <v>2922285.3164474359</v>
      </c>
      <c r="FP25" s="37">
        <f>IF(FP$4=$D12,$D15*(1-$D20)-SUM($G25:FO25),IF(AND(FP$4-$H$4&gt;0,FP$4-$H$4&lt;=$D12),FP23-IF(AND(FP$4-$H$4&gt;0,FP$4-$H$4&lt;=$D12),($D15-$D21-SUM($G25:FO25))*FP18/12,0),0))</f>
        <v>2937383.7905824138</v>
      </c>
      <c r="FQ25" s="37">
        <f>IF(FQ$4=$D12,$D15*(1-$D20)-SUM($G25:FP25),IF(AND(FQ$4-$H$4&gt;0,FQ$4-$H$4&lt;=$D12),FQ23-IF(AND(FQ$4-$H$4&gt;0,FQ$4-$H$4&lt;=$D12),($D15-$D21-SUM($G25:FP25))*FQ18/12,0),0))</f>
        <v>2952560.2735004229</v>
      </c>
      <c r="FR25" s="37">
        <f>IF(FR$4=$D12,$D15*(1-$D20)-SUM($G25:FQ25),IF(AND(FR$4-$H$4&gt;0,FR$4-$H$4&lt;=$D12),FR23-IF(AND(FR$4-$H$4&gt;0,FR$4-$H$4&lt;=$D12),($D15-$D21-SUM($G25:FQ25))*FR18/12,0),0))</f>
        <v>2967815.168246842</v>
      </c>
      <c r="FS25" s="37">
        <f>IF(FS$4=$D12,$D15*(1-$D20)-SUM($G25:FR25),IF(AND(FS$4-$H$4&gt;0,FS$4-$H$4&lt;=$D12),FS23-IF(AND(FS$4-$H$4&gt;0,FS$4-$H$4&lt;=$D12),($D15-$D21-SUM($G25:FR25))*FS18/12,0),0))</f>
        <v>2983148.8799494505</v>
      </c>
      <c r="FT25" s="37">
        <f>IF(FT$4=$D12,$D15*(1-$D20)-SUM($G25:FS25),IF(AND(FT$4-$H$4&gt;0,FT$4-$H$4&lt;=$D12),FT23-IF(AND(FT$4-$H$4&gt;0,FT$4-$H$4&lt;=$D12),($D15-$D21-SUM($G25:FS25))*FT18/12,0),0))</f>
        <v>2998561.8158291895</v>
      </c>
      <c r="FU25" s="37">
        <f>IF(FU$4=$D12,$D15*(1-$D20)-SUM($G25:FT25),IF(AND(FU$4-$H$4&gt;0,FU$4-$H$4&lt;=$D12),FU23-IF(AND(FU$4-$H$4&gt;0,FU$4-$H$4&lt;=$D12),($D15-$D21-SUM($G25:FT25))*FU18/12,0),0))</f>
        <v>3014054.3852109741</v>
      </c>
      <c r="FV25" s="37">
        <f>IF(FV$4=$D12,$D15*(1-$D20)-SUM($G25:FU25),IF(AND(FV$4-$H$4&gt;0,FV$4-$H$4&lt;=$D12),FV23-IF(AND(FV$4-$H$4&gt;0,FV$4-$H$4&lt;=$D12),($D15-$D21-SUM($G25:FU25))*FV18/12,0),0))</f>
        <v>3029626.9995345641</v>
      </c>
      <c r="FW25" s="37">
        <f>IF(FW$4=$D12,$D15*(1-$D20)-SUM($G25:FV25),IF(AND(FW$4-$H$4&gt;0,FW$4-$H$4&lt;=$D12),FW23-IF(AND(FW$4-$H$4&gt;0,FW$4-$H$4&lt;=$D12),($D15-$D21-SUM($G25:FV25))*FW18/12,0),0))</f>
        <v>3045280.0723654926</v>
      </c>
      <c r="FX25" s="37">
        <f>IF(FX$4=$D12,$D15*(1-$D20)-SUM($G25:FW25),IF(AND(FX$4-$H$4&gt;0,FX$4-$H$4&lt;=$D12),FX23-IF(AND(FX$4-$H$4&gt;0,FX$4-$H$4&lt;=$D12),($D15-$D21-SUM($G25:FW25))*FX18/12,0),0))</f>
        <v>3061014.0194060476</v>
      </c>
      <c r="FY25" s="37">
        <f>IF(FY$4=$D12,$D15*(1-$D20)-SUM($G25:FX25),IF(AND(FY$4-$H$4&gt;0,FY$4-$H$4&lt;=$D12),FY23-IF(AND(FY$4-$H$4&gt;0,FY$4-$H$4&lt;=$D12),($D15-$D21-SUM($G25:FX25))*FY18/12,0),0))</f>
        <v>3076829.258506312</v>
      </c>
      <c r="FZ25" s="37">
        <f>IF(FZ$4=$D12,$D15*(1-$D20)-SUM($G25:FY25),IF(AND(FZ$4-$H$4&gt;0,FZ$4-$H$4&lt;=$D12),FZ23-IF(AND(FZ$4-$H$4&gt;0,FZ$4-$H$4&lt;=$D12),($D15-$D21-SUM($G25:FY25))*FZ18/12,0),0))</f>
        <v>3092726.2096752608</v>
      </c>
      <c r="GA25" s="37">
        <f>IF(GA$4=$D12,$D15*(1-$D20)-SUM($G25:FZ25),IF(AND(GA$4-$H$4&gt;0,GA$4-$H$4&lt;=$D12),GA23-IF(AND(GA$4-$H$4&gt;0,GA$4-$H$4&lt;=$D12),($D15-$D21-SUM($G25:FZ25))*GA18/12,0),0))</f>
        <v>3108705.2950919168</v>
      </c>
      <c r="GB25" s="37">
        <f>IF(GB$4=$D12,$D15*(1-$D20)-SUM($G25:GA25),IF(AND(GB$4-$H$4&gt;0,GB$4-$H$4&lt;=$D12),GB23-IF(AND(GB$4-$H$4&gt;0,GB$4-$H$4&lt;=$D12),($D15-$D21-SUM($G25:GA25))*GB18/12,0),0))</f>
        <v>3124766.9391165581</v>
      </c>
      <c r="GC25" s="37">
        <f>IF(GC$4=$D12,$D15*(1-$D20)-SUM($G25:GB25),IF(AND(GC$4-$H$4&gt;0,GC$4-$H$4&lt;=$D12),GC23-IF(AND(GC$4-$H$4&gt;0,GC$4-$H$4&lt;=$D12),($D15-$D21-SUM($G25:GB25))*GC18/12,0),0))</f>
        <v>3140911.5683019934</v>
      </c>
      <c r="GD25" s="37">
        <f>IF(GD$4=$D12,$D15*(1-$D20)-SUM($G25:GC25),IF(AND(GD$4-$H$4&gt;0,GD$4-$H$4&lt;=$D12),GD23-IF(AND(GD$4-$H$4&gt;0,GD$4-$H$4&lt;=$D12),($D15-$D21-SUM($G25:GC25))*GD18/12,0),0))</f>
        <v>3157139.6114048874</v>
      </c>
      <c r="GE25" s="37">
        <f>IF(GE$4=$D12,$D15*(1-$D20)-SUM($G25:GD25),IF(AND(GE$4-$H$4&gt;0,GE$4-$H$4&lt;=$D12),GE23-IF(AND(GE$4-$H$4&gt;0,GE$4-$H$4&lt;=$D12),($D15-$D21-SUM($G25:GD25))*GE18/12,0),0))</f>
        <v>3173451.4993971456</v>
      </c>
      <c r="GF25" s="37">
        <f>IF(GF$4=$D12,$D15*(1-$D20)-SUM($G25:GE25),IF(AND(GF$4-$H$4&gt;0,GF$4-$H$4&lt;=$D12),GF23-IF(AND(GF$4-$H$4&gt;0,GF$4-$H$4&lt;=$D12),($D15-$D21-SUM($G25:GE25))*GF18/12,0),0))</f>
        <v>3189847.6654773643</v>
      </c>
      <c r="GG25" s="37">
        <f>IF(GG$4=$D12,$D15*(1-$D20)-SUM($G25:GF25),IF(AND(GG$4-$H$4&gt;0,GG$4-$H$4&lt;=$D12),GG23-IF(AND(GG$4-$H$4&gt;0,GG$4-$H$4&lt;=$D12),($D15-$D21-SUM($G25:GF25))*GG18/12,0),0))</f>
        <v>3206328.5450823307</v>
      </c>
      <c r="GH25" s="37">
        <f>IF(GH$4=$D12,$D15*(1-$D20)-SUM($G25:GG25),IF(AND(GH$4-$H$4&gt;0,GH$4-$H$4&lt;=$D12),GH23-IF(AND(GH$4-$H$4&gt;0,GH$4-$H$4&lt;=$D12),($D15-$D21-SUM($G25:GG25))*GH18/12,0),0))</f>
        <v>3222894.5758985896</v>
      </c>
      <c r="GI25" s="37">
        <f>IF(GI$4=$D12,$D15*(1-$D20)-SUM($G25:GH25),IF(AND(GI$4-$H$4&gt;0,GI$4-$H$4&lt;=$D12),GI23-IF(AND(GI$4-$H$4&gt;0,GI$4-$H$4&lt;=$D12),($D15-$D21-SUM($G25:GH25))*GI18/12,0),0))</f>
        <v>3239546.1978740655</v>
      </c>
      <c r="GJ25" s="37">
        <f>IF(GJ$4=$D12,$D15*(1-$D20)-SUM($G25:GI25),IF(AND(GJ$4-$H$4&gt;0,GJ$4-$H$4&lt;=$D12),GJ23-IF(AND(GJ$4-$H$4&gt;0,GJ$4-$H$4&lt;=$D12),($D15-$D21-SUM($G25:GI25))*GJ18/12,0),0))</f>
        <v>3256283.8532297481</v>
      </c>
      <c r="GK25" s="37">
        <f>IF(GK$4=$D12,$D15*(1-$D20)-SUM($G25:GJ25),IF(AND(GK$4-$H$4&gt;0,GK$4-$H$4&lt;=$D12),GK23-IF(AND(GK$4-$H$4&gt;0,GK$4-$H$4&lt;=$D12),($D15-$D21-SUM($G25:GJ25))*GK18/12,0),0))</f>
        <v>3273107.9864714351</v>
      </c>
      <c r="GL25" s="37">
        <f>IF(GL$4=$D12,$D15*(1-$D20)-SUM($G25:GK25),IF(AND(GL$4-$H$4&gt;0,GL$4-$H$4&lt;=$D12),GL23-IF(AND(GL$4-$H$4&gt;0,GL$4-$H$4&lt;=$D12),($D15-$D21-SUM($G25:GK25))*GL18/12,0),0))</f>
        <v>3290019.0444015376</v>
      </c>
      <c r="GM25" s="37">
        <f>IF(GM$4=$D12,$D15*(1-$D20)-SUM($G25:GL25),IF(AND(GM$4-$H$4&gt;0,GM$4-$H$4&lt;=$D12),GM23-IF(AND(GM$4-$H$4&gt;0,GM$4-$H$4&lt;=$D12),($D15-$D21-SUM($G25:GL25))*GM18/12,0),0))</f>
        <v>3307017.4761309456</v>
      </c>
      <c r="GN25" s="37">
        <f>IF(GN$4=$D12,$D15*(1-$D20)-SUM($G25:GM25),IF(AND(GN$4-$H$4&gt;0,GN$4-$H$4&lt;=$D12),GN23-IF(AND(GN$4-$H$4&gt;0,GN$4-$H$4&lt;=$D12),($D15-$D21-SUM($G25:GM25))*GN18/12,0),0))</f>
        <v>3324103.7330909553</v>
      </c>
      <c r="GO25" s="37">
        <f>IF(GO$4=$D12,$D15*(1-$D20)-SUM($G25:GN25),IF(AND(GO$4-$H$4&gt;0,GO$4-$H$4&lt;=$D12),GO23-IF(AND(GO$4-$H$4&gt;0,GO$4-$H$4&lt;=$D12),($D15-$D21-SUM($G25:GN25))*GO18/12,0),0))</f>
        <v>3341278.2690452584</v>
      </c>
      <c r="GP25" s="37">
        <f>IF(GP$4=$D12,$D15*(1-$D20)-SUM($G25:GO25),IF(AND(GP$4-$H$4&gt;0,GP$4-$H$4&lt;=$D12),GP23-IF(AND(GP$4-$H$4&gt;0,GP$4-$H$4&lt;=$D12),($D15-$D21-SUM($G25:GO25))*GP18/12,0),0))</f>
        <v>3358541.5401019924</v>
      </c>
      <c r="GQ25" s="37">
        <f>IF(GQ$4=$D12,$D15*(1-$D20)-SUM($G25:GP25),IF(AND(GQ$4-$H$4&gt;0,GQ$4-$H$4&lt;=$D12),GQ23-IF(AND(GQ$4-$H$4&gt;0,GQ$4-$H$4&lt;=$D12),($D15-$D21-SUM($G25:GP25))*GQ18/12,0),0))</f>
        <v>3375894.0047258525</v>
      </c>
      <c r="GR25" s="37">
        <f>IF(GR$4=$D12,$D15*(1-$D20)-SUM($G25:GQ25),IF(AND(GR$4-$H$4&gt;0,GR$4-$H$4&lt;=$D12),GR23-IF(AND(GR$4-$H$4&gt;0,GR$4-$H$4&lt;=$D12),($D15-$D21-SUM($G25:GQ25))*GR18/12,0),0))</f>
        <v>3393336.1237502694</v>
      </c>
      <c r="GS25" s="37">
        <f>IF(GS$4=$D12,$D15*(1-$D20)-SUM($G25:GR25),IF(AND(GS$4-$H$4&gt;0,GS$4-$H$4&lt;=$D12),GS23-IF(AND(GS$4-$H$4&gt;0,GS$4-$H$4&lt;=$D12),($D15-$D21-SUM($G25:GR25))*GS18/12,0),0))</f>
        <v>3410868.3603896461</v>
      </c>
      <c r="GT25" s="37">
        <f>IF(GT$4=$D12,$D15*(1-$D20)-SUM($G25:GS25),IF(AND(GT$4-$H$4&gt;0,GT$4-$H$4&lt;=$D12),GT23-IF(AND(GT$4-$H$4&gt;0,GT$4-$H$4&lt;=$D12),($D15-$D21-SUM($G25:GS25))*GT18/12,0),0))</f>
        <v>3428491.1802516594</v>
      </c>
      <c r="GU25" s="37">
        <f>IF(GU$4=$D12,$D15*(1-$D20)-SUM($G25:GT25),IF(AND(GU$4-$H$4&gt;0,GU$4-$H$4&lt;=$D12),GU23-IF(AND(GU$4-$H$4&gt;0,GU$4-$H$4&lt;=$D12),($D15-$D21-SUM($G25:GT25))*GU18/12,0),0))</f>
        <v>3446205.0513496259</v>
      </c>
      <c r="GV25" s="37">
        <f>IF(GV$4=$D12,$D15*(1-$D20)-SUM($G25:GU25),IF(AND(GV$4-$H$4&gt;0,GV$4-$H$4&lt;=$D12),GV23-IF(AND(GV$4-$H$4&gt;0,GV$4-$H$4&lt;=$D12),($D15-$D21-SUM($G25:GU25))*GV18/12,0),0))</f>
        <v>3464010.4441149328</v>
      </c>
      <c r="GW25" s="37">
        <f>IF(GW$4=$D12,$D15*(1-$D20)-SUM($G25:GV25),IF(AND(GW$4-$H$4&gt;0,GW$4-$H$4&lt;=$D12),GW23-IF(AND(GW$4-$H$4&gt;0,GW$4-$H$4&lt;=$D12),($D15-$D21-SUM($G25:GV25))*GW18/12,0),0))</f>
        <v>3481907.8314095265</v>
      </c>
      <c r="GX25" s="37">
        <f>IF(GX$4=$D12,$D15*(1-$D20)-SUM($G25:GW25),IF(AND(GX$4-$H$4&gt;0,GX$4-$H$4&lt;=$D12),GX23-IF(AND(GX$4-$H$4&gt;0,GX$4-$H$4&lt;=$D12),($D15-$D21-SUM($G25:GW25))*GX18/12,0),0))</f>
        <v>3499897.6885384754</v>
      </c>
      <c r="GY25" s="37">
        <f>IF(GY$4=$D12,$D15*(1-$D20)-SUM($G25:GX25),IF(AND(GY$4-$H$4&gt;0,GY$4-$H$4&lt;=$D12),GY23-IF(AND(GY$4-$H$4&gt;0,GY$4-$H$4&lt;=$D12),($D15-$D21-SUM($G25:GX25))*GY18/12,0),0))</f>
        <v>3517980.4932625908</v>
      </c>
      <c r="GZ25" s="37">
        <f>IF(GZ$4=$D12,$D15*(1-$D20)-SUM($G25:GY25),IF(AND(GZ$4-$H$4&gt;0,GZ$4-$H$4&lt;=$D12),GZ23-IF(AND(GZ$4-$H$4&gt;0,GZ$4-$H$4&lt;=$D12),($D15-$D21-SUM($G25:GY25))*GZ18/12,0),0))</f>
        <v>3536156.7258111145</v>
      </c>
      <c r="HA25" s="37">
        <f>IF(HA$4=$D12,$D15*(1-$D20)-SUM($G25:GZ25),IF(AND(HA$4-$H$4&gt;0,HA$4-$H$4&lt;=$D12),HA23-IF(AND(HA$4-$H$4&gt;0,HA$4-$H$4&lt;=$D12),($D15-$D21-SUM($G25:GZ25))*HA18/12,0),0))</f>
        <v>3554426.8688944718</v>
      </c>
      <c r="HB25" s="37">
        <f>IF(HB$4=$D12,$D15*(1-$D20)-SUM($G25:HA25),IF(AND(HB$4-$H$4&gt;0,HB$4-$H$4&lt;=$D12),HB23-IF(AND(HB$4-$H$4&gt;0,HB$4-$H$4&lt;=$D12),($D15-$D21-SUM($G25:HA25))*HB18/12,0),0))</f>
        <v>3572791.4077170934</v>
      </c>
      <c r="HC25" s="37">
        <f>IF(HC$4=$D12,$D15*(1-$D20)-SUM($G25:HB25),IF(AND(HC$4-$H$4&gt;0,HC$4-$H$4&lt;=$D12),HC23-IF(AND(HC$4-$H$4&gt;0,HC$4-$H$4&lt;=$D12),($D15-$D21-SUM($G25:HB25))*HC18/12,0),0))</f>
        <v>3591250.8299902985</v>
      </c>
      <c r="HD25" s="37">
        <f>IF(HD$4=$D12,$D15*(1-$D20)-SUM($G25:HC25),IF(AND(HD$4-$H$4&gt;0,HD$4-$H$4&lt;=$D12),HD23-IF(AND(HD$4-$H$4&gt;0,HD$4-$H$4&lt;=$D12),($D15-$D21-SUM($G25:HC25))*HD18/12,0),0))</f>
        <v>3609805.6259452482</v>
      </c>
      <c r="HE25" s="37">
        <f>IF(HE$4=$D12,$D15*(1-$D20)-SUM($G25:HD25),IF(AND(HE$4-$H$4&gt;0,HE$4-$H$4&lt;=$D12),HE23-IF(AND(HE$4-$H$4&gt;0,HE$4-$H$4&lt;=$D12),($D15-$D21-SUM($G25:HD25))*HE18/12,0),0))</f>
        <v>3628456.2883459656</v>
      </c>
      <c r="HF25" s="37">
        <f>IF(HF$4=$D12,$D15*(1-$D20)-SUM($G25:HE25),IF(AND(HF$4-$H$4&gt;0,HF$4-$H$4&lt;=$D12),HF23-IF(AND(HF$4-$H$4&gt;0,HF$4-$H$4&lt;=$D12),($D15-$D21-SUM($G25:HE25))*HF18/12,0),0))</f>
        <v>3647203.31250242</v>
      </c>
      <c r="HG25" s="37">
        <f>IF(HG$4=$D12,$D15*(1-$D20)-SUM($G25:HF25),IF(AND(HG$4-$H$4&gt;0,HG$4-$H$4&lt;=$D12),HG23-IF(AND(HG$4-$H$4&gt;0,HG$4-$H$4&lt;=$D12),($D15-$D21-SUM($G25:HF25))*HG18/12,0),0))</f>
        <v>3666047.1962836827</v>
      </c>
      <c r="HH25" s="37">
        <f>IF(HH$4=$D12,$D15*(1-$D20)-SUM($G25:HG25),IF(AND(HH$4-$H$4&gt;0,HH$4-$H$4&lt;=$D12),HH23-IF(AND(HH$4-$H$4&gt;0,HH$4-$H$4&lt;=$D12),($D15-$D21-SUM($G25:HG25))*HH18/12,0),0))</f>
        <v>3684988.4401311483</v>
      </c>
      <c r="HI25" s="37">
        <f>IF(HI$4=$D12,$D15*(1-$D20)-SUM($G25:HH25),IF(AND(HI$4-$H$4&gt;0,HI$4-$H$4&lt;=$D12),HI23-IF(AND(HI$4-$H$4&gt;0,HI$4-$H$4&lt;=$D12),($D15-$D21-SUM($G25:HH25))*HI18/12,0),0))</f>
        <v>3704027.5470718257</v>
      </c>
      <c r="HJ25" s="37">
        <f>IF(HJ$4=$D12,$D15*(1-$D20)-SUM($G25:HI25),IF(AND(HJ$4-$H$4&gt;0,HJ$4-$H$4&lt;=$D12),HJ23-IF(AND(HJ$4-$H$4&gt;0,HJ$4-$H$4&lt;=$D12),($D15-$D21-SUM($G25:HI25))*HJ18/12,0),0))</f>
        <v>3723165.0227316967</v>
      </c>
      <c r="HK25" s="37">
        <f>IF(HK$4=$D12,$D15*(1-$D20)-SUM($G25:HJ25),IF(AND(HK$4-$H$4&gt;0,HK$4-$H$4&lt;=$D12),HK23-IF(AND(HK$4-$H$4&gt;0,HK$4-$H$4&lt;=$D12),($D15-$D21-SUM($G25:HJ25))*HK18/12,0),0))</f>
        <v>3742401.375349144</v>
      </c>
      <c r="HL25" s="37">
        <f>IF(HL$4=$D12,$D15*(1-$D20)-SUM($G25:HK25),IF(AND(HL$4-$H$4&gt;0,HL$4-$H$4&lt;=$D12),HL23-IF(AND(HL$4-$H$4&gt;0,HL$4-$H$4&lt;=$D12),($D15-$D21-SUM($G25:HK25))*HL18/12,0),0))</f>
        <v>3761737.1157884481</v>
      </c>
      <c r="HM25" s="37">
        <f>IF(HM$4=$D12,$D15*(1-$D20)-SUM($G25:HL25),IF(AND(HM$4-$H$4&gt;0,HM$4-$H$4&lt;=$D12),HM23-IF(AND(HM$4-$H$4&gt;0,HM$4-$H$4&lt;=$D12),($D15-$D21-SUM($G25:HL25))*HM18/12,0),0))</f>
        <v>3781172.7575533548</v>
      </c>
      <c r="HN25" s="37">
        <f>IF(HN$4=$D12,$D15*(1-$D20)-SUM($G25:HM25),IF(AND(HN$4-$H$4&gt;0,HN$4-$H$4&lt;=$D12),HN23-IF(AND(HN$4-$H$4&gt;0,HN$4-$H$4&lt;=$D12),($D15-$D21-SUM($G25:HM25))*HN18/12,0),0))</f>
        <v>3800708.816800714</v>
      </c>
      <c r="HO25" s="37">
        <f>IF(HO$4=$D12,$D15*(1-$D20)-SUM($G25:HN25),IF(AND(HO$4-$H$4&gt;0,HO$4-$H$4&lt;=$D12),HO23-IF(AND(HO$4-$H$4&gt;0,HO$4-$H$4&lt;=$D12),($D15-$D21-SUM($G25:HN25))*HO18/12,0),0))</f>
        <v>3820345.8123541842</v>
      </c>
      <c r="HP25" s="37">
        <f>IF(HP$4=$D12,$D15*(1-$D20)-SUM($G25:HO25),IF(AND(HP$4-$H$4&gt;0,HP$4-$H$4&lt;=$D12),HP23-IF(AND(HP$4-$H$4&gt;0,HP$4-$H$4&lt;=$D12),($D15-$D21-SUM($G25:HO25))*HP18/12,0),0))</f>
        <v>3840084.2657180144</v>
      </c>
      <c r="HQ25" s="37">
        <f>IF(HQ$4=$D12,$D15*(1-$D20)-SUM($G25:HP25),IF(AND(HQ$4-$H$4&gt;0,HQ$4-$H$4&lt;=$D12),HQ23-IF(AND(HQ$4-$H$4&gt;0,HQ$4-$H$4&lt;=$D12),($D15-$D21-SUM($G25:HP25))*HQ18/12,0),0))</f>
        <v>3859924.7010908909</v>
      </c>
      <c r="HR25" s="37">
        <f>IF(HR$4=$D12,$D15*(1-$D20)-SUM($G25:HQ25),IF(AND(HR$4-$H$4&gt;0,HR$4-$H$4&lt;=$D12),HR23-IF(AND(HR$4-$H$4&gt;0,HR$4-$H$4&lt;=$D12),($D15-$D21-SUM($G25:HQ25))*HR18/12,0),0))</f>
        <v>3879867.6453798604</v>
      </c>
      <c r="HS25" s="37">
        <f>IF(HS$4=$D12,$D15*(1-$D20)-SUM($G25:HR25),IF(AND(HS$4-$H$4&gt;0,HS$4-$H$4&lt;=$D12),HS23-IF(AND(HS$4-$H$4&gt;0,HS$4-$H$4&lt;=$D12),($D15-$D21-SUM($G25:HR25))*HS18/12,0),0))</f>
        <v>3899913.628214323</v>
      </c>
      <c r="HT25" s="37">
        <f>IF(HT$4=$D12,$D15*(1-$D20)-SUM($G25:HS25),IF(AND(HT$4-$H$4&gt;0,HT$4-$H$4&lt;=$D12),HT23-IF(AND(HT$4-$H$4&gt;0,HT$4-$H$4&lt;=$D12),($D15-$D21-SUM($G25:HS25))*HT18/12,0),0))</f>
        <v>3920063.181960097</v>
      </c>
      <c r="HU25" s="37">
        <f>IF(HU$4=$D12,$D15*(1-$D20)-SUM($G25:HT25),IF(AND(HU$4-$H$4&gt;0,HU$4-$H$4&lt;=$D12),HU23-IF(AND(HU$4-$H$4&gt;0,HU$4-$H$4&lt;=$D12),($D15-$D21-SUM($G25:HT25))*HU18/12,0),0))</f>
        <v>3940316.8417335572</v>
      </c>
      <c r="HV25" s="37">
        <f>IF(HV$4=$D12,$D15*(1-$D20)-SUM($G25:HU25),IF(AND(HV$4-$H$4&gt;0,HV$4-$H$4&lt;=$D12),HV23-IF(AND(HV$4-$H$4&gt;0,HV$4-$H$4&lt;=$D12),($D15-$D21-SUM($G25:HU25))*HV18/12,0),0))</f>
        <v>3960675.1454158477</v>
      </c>
      <c r="HW25" s="37">
        <f>IF(HW$4=$D12,$D15*(1-$D20)-SUM($G25:HV25),IF(AND(HW$4-$H$4&gt;0,HW$4-$H$4&lt;=$D12),HW23-IF(AND(HW$4-$H$4&gt;0,HW$4-$H$4&lt;=$D12),($D15-$D21-SUM($G25:HV25))*HW18/12,0),0))</f>
        <v>3981138.6336671626</v>
      </c>
      <c r="HX25" s="37">
        <f>IF(HX$4=$D12,$D15*(1-$D20)-SUM($G25:HW25),IF(AND(HX$4-$H$4&gt;0,HX$4-$H$4&lt;=$D12),HX23-IF(AND(HX$4-$H$4&gt;0,HX$4-$H$4&lt;=$D12),($D15-$D21-SUM($G25:HW25))*HX18/12,0),0))</f>
        <v>4001707.8499411098</v>
      </c>
      <c r="HY25" s="37">
        <f>IF(HY$4=$D12,$D15*(1-$D20)-SUM($G25:HX25),IF(AND(HY$4-$H$4&gt;0,HY$4-$H$4&lt;=$D12),HY23-IF(AND(HY$4-$H$4&gt;0,HY$4-$H$4&lt;=$D12),($D15-$D21-SUM($G25:HX25))*HY18/12,0),0))</f>
        <v>4022383.3404991389</v>
      </c>
      <c r="HZ25" s="37">
        <f>IF(HZ$4=$D12,$D15*(1-$D20)-SUM($G25:HY25),IF(AND(HZ$4-$H$4&gt;0,HZ$4-$H$4&lt;=$D12),HZ23-IF(AND(HZ$4-$H$4&gt;0,HZ$4-$H$4&lt;=$D12),($D15-$D21-SUM($G25:HY25))*HZ18/12,0),0))</f>
        <v>4043165.6544250511</v>
      </c>
      <c r="IA25" s="37">
        <f>IF(IA$4=$D12,$D15*(1-$D20)-SUM($G25:HZ25),IF(AND(IA$4-$H$4&gt;0,IA$4-$H$4&lt;=$D12),IA23-IF(AND(IA$4-$H$4&gt;0,IA$4-$H$4&lt;=$D12),($D15-$D21-SUM($G25:HZ25))*IA18/12,0),0))</f>
        <v>4064055.3436395805</v>
      </c>
      <c r="IB25" s="37">
        <f>IF(IB$4=$D12,$D15*(1-$D20)-SUM($G25:IA25),IF(AND(IB$4-$H$4&gt;0,IB$4-$H$4&lt;=$D12),IB23-IF(AND(IB$4-$H$4&gt;0,IB$4-$H$4&lt;=$D12),($D15-$D21-SUM($G25:IA25))*IB18/12,0),0))</f>
        <v>4085052.9629150517</v>
      </c>
      <c r="IC25" s="37">
        <f>IF(IC$4=$D12,$D15*(1-$D20)-SUM($G25:IB25),IF(AND(IC$4-$H$4&gt;0,IC$4-$H$4&lt;=$D12),IC23-IF(AND(IC$4-$H$4&gt;0,IC$4-$H$4&lt;=$D12),($D15-$D21-SUM($G25:IB25))*IC18/12,0),0))</f>
        <v>4106159.0698901126</v>
      </c>
      <c r="ID25" s="37">
        <f>IF(ID$4=$D12,$D15*(1-$D20)-SUM($G25:IC25),IF(AND(ID$4-$H$4&gt;0,ID$4-$H$4&lt;=$D12),ID23-IF(AND(ID$4-$H$4&gt;0,ID$4-$H$4&lt;=$D12),($D15-$D21-SUM($G25:IC25))*ID18/12,0),0))</f>
        <v>4127374.2250845451</v>
      </c>
      <c r="IE25" s="37">
        <f>IF(IE$4=$D12,$D15*(1-$D20)-SUM($G25:ID25),IF(AND(IE$4-$H$4&gt;0,IE$4-$H$4&lt;=$D12),IE23-IF(AND(IE$4-$H$4&gt;0,IE$4-$H$4&lt;=$D12),($D15-$D21-SUM($G25:ID25))*IE18/12,0),0))</f>
        <v>4148698.9919141484</v>
      </c>
      <c r="IF25" s="37">
        <f>IF(IF$4=$D12,$D15*(1-$D20)-SUM($G25:IE25),IF(AND(IF$4-$H$4&gt;0,IF$4-$H$4&lt;=$D12),IF23-IF(AND(IF$4-$H$4&gt;0,IF$4-$H$4&lt;=$D12),($D15-$D21-SUM($G25:IE25))*IF18/12,0),0))</f>
        <v>4170133.9367057052</v>
      </c>
      <c r="IG25" s="37">
        <f>IF(IG$4=$D12,$D15*(1-$D20)-SUM($G25:IF25),IF(AND(IG$4-$H$4&gt;0,IG$4-$H$4&lt;=$D12),IG23-IF(AND(IG$4-$H$4&gt;0,IG$4-$H$4&lt;=$D12),($D15-$D21-SUM($G25:IF25))*IG18/12,0),0))</f>
        <v>4191679.628712018</v>
      </c>
      <c r="IH25" s="37">
        <f>IF(IH$4=$D12,$D15*(1-$D20)-SUM($G25:IG25),IF(AND(IH$4-$H$4&gt;0,IH$4-$H$4&lt;=$D12),IH23-IF(AND(IH$4-$H$4&gt;0,IH$4-$H$4&lt;=$D12),($D15-$D21-SUM($G25:IG25))*IH18/12,0),0))</f>
        <v>4213336.6401270302</v>
      </c>
      <c r="II25" s="37">
        <f>IF(II$4=$D12,$D15*(1-$D20)-SUM($G25:IH25),IF(AND(II$4-$H$4&gt;0,II$4-$H$4&lt;=$D12),II23-IF(AND(II$4-$H$4&gt;0,II$4-$H$4&lt;=$D12),($D15-$D21-SUM($G25:IH25))*II18/12,0),0))</f>
        <v>4235105.5461010197</v>
      </c>
      <c r="IJ25" s="37">
        <f>IF(IJ$4=$D12,$D15*(1-$D20)-SUM($G25:II25),IF(AND(IJ$4-$H$4&gt;0,IJ$4-$H$4&lt;=$D12),IJ23-IF(AND(IJ$4-$H$4&gt;0,IJ$4-$H$4&lt;=$D12),($D15-$D21-SUM($G25:II25))*IJ18/12,0),0))</f>
        <v>4256986.924755875</v>
      </c>
      <c r="IK25" s="37">
        <f>IF(IK$4=$D12,$D15*(1-$D20)-SUM($G25:IJ25),IF(AND(IK$4-$H$4&gt;0,IK$4-$H$4&lt;=$D12),IK23-IF(AND(IK$4-$H$4&gt;0,IK$4-$H$4&lt;=$D12),($D15-$D21-SUM($G25:IJ25))*IK18/12,0),0))</f>
        <v>4278981.3572004475</v>
      </c>
      <c r="IL25" s="37">
        <f>IF(IL$4=$D12,$D15*(1-$D20)-SUM($G25:IK25),IF(AND(IL$4-$H$4&gt;0,IL$4-$H$4&lt;=$D12),IL23-IF(AND(IL$4-$H$4&gt;0,IL$4-$H$4&lt;=$D12),($D15-$D21-SUM($G25:IK25))*IL18/12,0),0))</f>
        <v>4301089.4275459833</v>
      </c>
      <c r="IM25" s="37">
        <f>IF(IM$4=$D12,$D15*(1-$D20)-SUM($G25:IL25),IF(AND(IM$4-$H$4&gt;0,IM$4-$H$4&lt;=$D12),IM23-IF(AND(IM$4-$H$4&gt;0,IM$4-$H$4&lt;=$D12),($D15-$D21-SUM($G25:IL25))*IM18/12,0),0))</f>
        <v>4323311.7229216378</v>
      </c>
      <c r="IN25" s="37">
        <f>IF(IN$4=$D12,$D15*(1-$D20)-SUM($G25:IM25),IF(AND(IN$4-$H$4&gt;0,IN$4-$H$4&lt;=$D12),IN23-IF(AND(IN$4-$H$4&gt;0,IN$4-$H$4&lt;=$D12),($D15-$D21-SUM($G25:IM25))*IN18/12,0),0))</f>
        <v>4345648.8335109949</v>
      </c>
      <c r="IO25" s="37">
        <f>IF(IO$4=$D12,$D15*(1-$D20)-SUM($G25:IN25),IF(AND(IO$4-$H$4&gt;0,IO$4-$H$4&lt;=$D12),IO23-IF(AND(IO$4-$H$4&gt;0,IO$4-$H$4&lt;=$D12),($D15-$D21-SUM($G25:IN25))*IO18/12,0),0))</f>
        <v>0</v>
      </c>
      <c r="IP25" s="37">
        <f>IF(IP$4=$D12,$D15*(1-$D20)-SUM($G25:IO25),IF(AND(IP$4-$H$4&gt;0,IP$4-$H$4&lt;=$D12),IP23-IF(AND(IP$4-$H$4&gt;0,IP$4-$H$4&lt;=$D12),($D15-$D21-SUM($G25:IO25))*IP18/12,0),0))</f>
        <v>0</v>
      </c>
      <c r="IQ25" s="37">
        <f>IF(IQ$4=$D12,$D15*(1-$D20)-SUM($G25:IP25),IF(AND(IQ$4-$H$4&gt;0,IQ$4-$H$4&lt;=$D12),IQ23-IF(AND(IQ$4-$H$4&gt;0,IQ$4-$H$4&lt;=$D12),($D15-$D21-SUM($G25:IP25))*IQ18/12,0),0))</f>
        <v>0</v>
      </c>
      <c r="IR25" s="37">
        <f>IF(IR$4=$D12,$D15*(1-$D20)-SUM($G25:IQ25),IF(AND(IR$4-$H$4&gt;0,IR$4-$H$4&lt;=$D12),IR23-IF(AND(IR$4-$H$4&gt;0,IR$4-$H$4&lt;=$D12),($D15-$D21-SUM($G25:IQ25))*IR18/12,0),0))</f>
        <v>0</v>
      </c>
      <c r="IS25" s="37">
        <f>IF(IS$4=$D12,$D15*(1-$D20)-SUM($G25:IR25),IF(AND(IS$4-$H$4&gt;0,IS$4-$H$4&lt;=$D12),IS23-IF(AND(IS$4-$H$4&gt;0,IS$4-$H$4&lt;=$D12),($D15-$D21-SUM($G25:IR25))*IS18/12,0),0))</f>
        <v>0</v>
      </c>
      <c r="IT25" s="37">
        <f>IF(IT$4=$D12,$D15*(1-$D20)-SUM($G25:IS25),IF(AND(IT$4-$H$4&gt;0,IT$4-$H$4&lt;=$D12),IT23-IF(AND(IT$4-$H$4&gt;0,IT$4-$H$4&lt;=$D12),($D15-$D21-SUM($G25:IS25))*IT18/12,0),0))</f>
        <v>0</v>
      </c>
      <c r="IU25" s="37">
        <f>IF(IU$4=$D12,$D15*(1-$D20)-SUM($G25:IT25),IF(AND(IU$4-$H$4&gt;0,IU$4-$H$4&lt;=$D12),IU23-IF(AND(IU$4-$H$4&gt;0,IU$4-$H$4&lt;=$D12),($D15-$D21-SUM($G25:IT25))*IU18/12,0),0))</f>
        <v>0</v>
      </c>
      <c r="IV25" s="37">
        <f>IF(IV$4=$D12,$D15*(1-$D20)-SUM($G25:IU25),IF(AND(IV$4-$H$4&gt;0,IV$4-$H$4&lt;=$D12),IV23-IF(AND(IV$4-$H$4&gt;0,IV$4-$H$4&lt;=$D12),($D15-$D21-SUM($G25:IU25))*IV18/12,0),0))</f>
        <v>0</v>
      </c>
      <c r="IW25" s="37">
        <f>IF(IW$4=$D12,$D15*(1-$D20)-SUM($G25:IV25),IF(AND(IW$4-$H$4&gt;0,IW$4-$H$4&lt;=$D12),IW23-IF(AND(IW$4-$H$4&gt;0,IW$4-$H$4&lt;=$D12),($D15-$D21-SUM($G25:IV25))*IW18/12,0),0))</f>
        <v>0</v>
      </c>
      <c r="IX25" s="37">
        <f>IF(IX$4=$D12,$D15*(1-$D20)-SUM($G25:IW25),IF(AND(IX$4-$H$4&gt;0,IX$4-$H$4&lt;=$D12),IX23-IF(AND(IX$4-$H$4&gt;0,IX$4-$H$4&lt;=$D12),($D15-$D21-SUM($G25:IW25))*IX18/12,0),0))</f>
        <v>0</v>
      </c>
      <c r="IY25" s="37">
        <f>IF(IY$4=$D12,$D15*(1-$D20)-SUM($G25:IX25),IF(AND(IY$4-$H$4&gt;0,IY$4-$H$4&lt;=$D12),IY23-IF(AND(IY$4-$H$4&gt;0,IY$4-$H$4&lt;=$D12),($D15-$D21-SUM($G25:IX25))*IY18/12,0),0))</f>
        <v>0</v>
      </c>
      <c r="IZ25" s="37">
        <f>IF(IZ$4=$D12,$D15*(1-$D20)-SUM($G25:IY25),IF(AND(IZ$4-$H$4&gt;0,IZ$4-$H$4&lt;=$D12),IZ23-IF(AND(IZ$4-$H$4&gt;0,IZ$4-$H$4&lt;=$D12),($D15-$D21-SUM($G25:IY25))*IZ18/12,0),0))</f>
        <v>0</v>
      </c>
      <c r="JA25" s="37">
        <f>IF(JA$4=$D12,$D15*(1-$D20)-SUM($G25:IZ25),IF(AND(JA$4-$H$4&gt;0,JA$4-$H$4&lt;=$D12),JA23-IF(AND(JA$4-$H$4&gt;0,JA$4-$H$4&lt;=$D12),($D15-$D21-SUM($G25:IZ25))*JA18/12,0),0))</f>
        <v>0</v>
      </c>
      <c r="JB25" s="37">
        <f>IF(JB$4=$D12,$D15*(1-$D20)-SUM($G25:JA25),IF(AND(JB$4-$H$4&gt;0,JB$4-$H$4&lt;=$D12),JB23-IF(AND(JB$4-$H$4&gt;0,JB$4-$H$4&lt;=$D12),($D15-$D21-SUM($G25:JA25))*JB18/12,0),0))</f>
        <v>0</v>
      </c>
      <c r="JC25" s="37">
        <f>IF(JC$4=$D12,$D15*(1-$D20)-SUM($G25:JB25),IF(AND(JC$4-$H$4&gt;0,JC$4-$H$4&lt;=$D12),JC23-IF(AND(JC$4-$H$4&gt;0,JC$4-$H$4&lt;=$D12),($D15-$D21-SUM($G25:JB25))*JC18/12,0),0))</f>
        <v>0</v>
      </c>
      <c r="JD25" s="37">
        <f>IF(JD$4=$D12,$D15*(1-$D20)-SUM($G25:JC25),IF(AND(JD$4-$H$4&gt;0,JD$4-$H$4&lt;=$D12),JD23-IF(AND(JD$4-$H$4&gt;0,JD$4-$H$4&lt;=$D12),($D15-$D21-SUM($G25:JC25))*JD18/12,0),0))</f>
        <v>0</v>
      </c>
      <c r="JE25" s="37">
        <f>IF(JE$4=$D12,$D15*(1-$D20)-SUM($G25:JD25),IF(AND(JE$4-$H$4&gt;0,JE$4-$H$4&lt;=$D12),JE23-IF(AND(JE$4-$H$4&gt;0,JE$4-$H$4&lt;=$D12),($D15-$D21-SUM($G25:JD25))*JE18/12,0),0))</f>
        <v>0</v>
      </c>
      <c r="JF25" s="37">
        <f>IF(JF$4=$D12,$D15*(1-$D20)-SUM($G25:JE25),IF(AND(JF$4-$H$4&gt;0,JF$4-$H$4&lt;=$D12),JF23-IF(AND(JF$4-$H$4&gt;0,JF$4-$H$4&lt;=$D12),($D15-$D21-SUM($G25:JE25))*JF18/12,0),0))</f>
        <v>0</v>
      </c>
      <c r="JG25" s="37">
        <f>IF(JG$4=$D12,$D15*(1-$D20)-SUM($G25:JF25),IF(AND(JG$4-$H$4&gt;0,JG$4-$H$4&lt;=$D12),JG23-IF(AND(JG$4-$H$4&gt;0,JG$4-$H$4&lt;=$D12),($D15-$D21-SUM($G25:JF25))*JG18/12,0),0))</f>
        <v>0</v>
      </c>
      <c r="JH25" s="37">
        <f>IF(JH$4=$D12,$D15*(1-$D20)-SUM($G25:JG25),IF(AND(JH$4-$H$4&gt;0,JH$4-$H$4&lt;=$D12),JH23-IF(AND(JH$4-$H$4&gt;0,JH$4-$H$4&lt;=$D12),($D15-$D21-SUM($G25:JG25))*JH18/12,0),0))</f>
        <v>0</v>
      </c>
      <c r="JI25" s="37">
        <f>IF(JI$4=$D12,$D15*(1-$D20)-SUM($G25:JH25),IF(AND(JI$4-$H$4&gt;0,JI$4-$H$4&lt;=$D12),JI23-IF(AND(JI$4-$H$4&gt;0,JI$4-$H$4&lt;=$D12),($D15-$D21-SUM($G25:JH25))*JI18/12,0),0))</f>
        <v>0</v>
      </c>
      <c r="JJ25" s="37">
        <f>IF(JJ$4=$D12,$D15*(1-$D20)-SUM($G25:JI25),IF(AND(JJ$4-$H$4&gt;0,JJ$4-$H$4&lt;=$D12),JJ23-IF(AND(JJ$4-$H$4&gt;0,JJ$4-$H$4&lt;=$D12),($D15-$D21-SUM($G25:JI25))*JJ18/12,0),0))</f>
        <v>0</v>
      </c>
      <c r="JK25" s="37">
        <f>IF(JK$4=$D12,$D15*(1-$D20)-SUM($G25:JJ25),IF(AND(JK$4-$H$4&gt;0,JK$4-$H$4&lt;=$D12),JK23-IF(AND(JK$4-$H$4&gt;0,JK$4-$H$4&lt;=$D12),($D15-$D21-SUM($G25:JJ25))*JK18/12,0),0))</f>
        <v>0</v>
      </c>
      <c r="JL25" s="37">
        <f>IF(JL$4=$D12,$D15*(1-$D20)-SUM($G25:JK25),IF(AND(JL$4-$H$4&gt;0,JL$4-$H$4&lt;=$D12),JL23-IF(AND(JL$4-$H$4&gt;0,JL$4-$H$4&lt;=$D12),($D15-$D21-SUM($G25:JK25))*JL18/12,0),0))</f>
        <v>0</v>
      </c>
      <c r="JM25" s="37">
        <f>IF(JM$4=$D12,$D15*(1-$D20)-SUM($G25:JL25),IF(AND(JM$4-$H$4&gt;0,JM$4-$H$4&lt;=$D12),JM23-IF(AND(JM$4-$H$4&gt;0,JM$4-$H$4&lt;=$D12),($D15-$D21-SUM($G25:JL25))*JM18/12,0),0))</f>
        <v>0</v>
      </c>
      <c r="JN25" s="37">
        <f>IF(JN$4=$D12,$D15*(1-$D20)-SUM($G25:JM25),IF(AND(JN$4-$H$4&gt;0,JN$4-$H$4&lt;=$D12),JN23-IF(AND(JN$4-$H$4&gt;0,JN$4-$H$4&lt;=$D12),($D15-$D21-SUM($G25:JM25))*JN18/12,0),0))</f>
        <v>0</v>
      </c>
      <c r="JO25" s="37">
        <f>IF(JO$4=$D12,$D15*(1-$D20)-SUM($G25:JN25),IF(AND(JO$4-$H$4&gt;0,JO$4-$H$4&lt;=$D12),JO23-IF(AND(JO$4-$H$4&gt;0,JO$4-$H$4&lt;=$D12),($D15-$D21-SUM($G25:JN25))*JO18/12,0),0))</f>
        <v>0</v>
      </c>
      <c r="JP25" s="37">
        <f>IF(JP$4=$D12,$D15*(1-$D20)-SUM($G25:JO25),IF(AND(JP$4-$H$4&gt;0,JP$4-$H$4&lt;=$D12),JP23-IF(AND(JP$4-$H$4&gt;0,JP$4-$H$4&lt;=$D12),($D15-$D21-SUM($G25:JO25))*JP18/12,0),0))</f>
        <v>0</v>
      </c>
      <c r="JQ25" s="37">
        <f>IF(JQ$4=$D12,$D15*(1-$D20)-SUM($G25:JP25),IF(AND(JQ$4-$H$4&gt;0,JQ$4-$H$4&lt;=$D12),JQ23-IF(AND(JQ$4-$H$4&gt;0,JQ$4-$H$4&lt;=$D12),($D15-$D21-SUM($G25:JP25))*JQ18/12,0),0))</f>
        <v>0</v>
      </c>
      <c r="JR25" s="37">
        <f>IF(JR$4=$D12,$D15*(1-$D20)-SUM($G25:JQ25),IF(AND(JR$4-$H$4&gt;0,JR$4-$H$4&lt;=$D12),JR23-IF(AND(JR$4-$H$4&gt;0,JR$4-$H$4&lt;=$D12),($D15-$D21-SUM($G25:JQ25))*JR18/12,0),0))</f>
        <v>0</v>
      </c>
      <c r="JS25" s="37">
        <f>IF(JS$4=$D12,$D15*(1-$D20)-SUM($G25:JR25),IF(AND(JS$4-$H$4&gt;0,JS$4-$H$4&lt;=$D12),JS23-IF(AND(JS$4-$H$4&gt;0,JS$4-$H$4&lt;=$D12),($D15-$D21-SUM($G25:JR25))*JS18/12,0),0))</f>
        <v>0</v>
      </c>
      <c r="JT25" s="37">
        <f>IF(JT$4=$D12,$D15*(1-$D20)-SUM($G25:JS25),IF(AND(JT$4-$H$4&gt;0,JT$4-$H$4&lt;=$D12),JT23-IF(AND(JT$4-$H$4&gt;0,JT$4-$H$4&lt;=$D12),($D15-$D21-SUM($G25:JS25))*JT18/12,0),0))</f>
        <v>0</v>
      </c>
      <c r="JU25" s="37">
        <f>IF(JU$4=$D12,$D15*(1-$D20)-SUM($G25:JT25),IF(AND(JU$4-$H$4&gt;0,JU$4-$H$4&lt;=$D12),JU23-IF(AND(JU$4-$H$4&gt;0,JU$4-$H$4&lt;=$D12),($D15-$D21-SUM($G25:JT25))*JU18/12,0),0))</f>
        <v>0</v>
      </c>
      <c r="JV25" s="37">
        <f>IF(JV$4=$D12,$D15*(1-$D20)-SUM($G25:JU25),IF(AND(JV$4-$H$4&gt;0,JV$4-$H$4&lt;=$D12),JV23-IF(AND(JV$4-$H$4&gt;0,JV$4-$H$4&lt;=$D12),($D15-$D21-SUM($G25:JU25))*JV18/12,0),0))</f>
        <v>0</v>
      </c>
      <c r="JW25" s="37">
        <f>IF(JW$4=$D12,$D15*(1-$D20)-SUM($G25:JV25),IF(AND(JW$4-$H$4&gt;0,JW$4-$H$4&lt;=$D12),JW23-IF(AND(JW$4-$H$4&gt;0,JW$4-$H$4&lt;=$D12),($D15-$D21-SUM($G25:JV25))*JW18/12,0),0))</f>
        <v>0</v>
      </c>
      <c r="JX25" s="37">
        <f>IF(JX$4=$D12,$D15*(1-$D20)-SUM($G25:JW25),IF(AND(JX$4-$H$4&gt;0,JX$4-$H$4&lt;=$D12),JX23-IF(AND(JX$4-$H$4&gt;0,JX$4-$H$4&lt;=$D12),($D15-$D21-SUM($G25:JW25))*JX18/12,0),0))</f>
        <v>0</v>
      </c>
      <c r="JY25" s="37">
        <f>IF(JY$4=$D12,$D15*(1-$D20)-SUM($G25:JX25),IF(AND(JY$4-$H$4&gt;0,JY$4-$H$4&lt;=$D12),JY23-IF(AND(JY$4-$H$4&gt;0,JY$4-$H$4&lt;=$D12),($D15-$D21-SUM($G25:JX25))*JY18/12,0),0))</f>
        <v>0</v>
      </c>
      <c r="JZ25" s="37">
        <f>IF(JZ$4=$D12,$D15*(1-$D20)-SUM($G25:JY25),IF(AND(JZ$4-$H$4&gt;0,JZ$4-$H$4&lt;=$D12),JZ23-IF(AND(JZ$4-$H$4&gt;0,JZ$4-$H$4&lt;=$D12),($D15-$D21-SUM($G25:JY25))*JZ18/12,0),0))</f>
        <v>0</v>
      </c>
      <c r="KA25" s="37">
        <f>IF(KA$4=$D12,$D15*(1-$D20)-SUM($G25:JZ25),IF(AND(KA$4-$H$4&gt;0,KA$4-$H$4&lt;=$D12),KA23-IF(AND(KA$4-$H$4&gt;0,KA$4-$H$4&lt;=$D12),($D15-$D21-SUM($G25:JZ25))*KA18/12,0),0))</f>
        <v>0</v>
      </c>
      <c r="KB25" s="37">
        <f>IF(KB$4=$D12,$D15*(1-$D20)-SUM($G25:KA25),IF(AND(KB$4-$H$4&gt;0,KB$4-$H$4&lt;=$D12),KB23-IF(AND(KB$4-$H$4&gt;0,KB$4-$H$4&lt;=$D12),($D15-$D21-SUM($G25:KA25))*KB18/12,0),0))</f>
        <v>0</v>
      </c>
      <c r="KC25" s="37">
        <f>IF(KC$4=$D12,$D15*(1-$D20)-SUM($G25:KB25),IF(AND(KC$4-$H$4&gt;0,KC$4-$H$4&lt;=$D12),KC23-IF(AND(KC$4-$H$4&gt;0,KC$4-$H$4&lt;=$D12),($D15-$D21-SUM($G25:KB25))*KC18/12,0),0))</f>
        <v>0</v>
      </c>
      <c r="KD25" s="37">
        <f>IF(KD$4=$D12,$D15*(1-$D20)-SUM($G25:KC25),IF(AND(KD$4-$H$4&gt;0,KD$4-$H$4&lt;=$D12),KD23-IF(AND(KD$4-$H$4&gt;0,KD$4-$H$4&lt;=$D12),($D15-$D21-SUM($G25:KC25))*KD18/12,0),0))</f>
        <v>0</v>
      </c>
      <c r="KE25" s="37">
        <f>IF(KE$4=$D12,$D15*(1-$D20)-SUM($G25:KD25),IF(AND(KE$4-$H$4&gt;0,KE$4-$H$4&lt;=$D12),KE23-IF(AND(KE$4-$H$4&gt;0,KE$4-$H$4&lt;=$D12),($D15-$D21-SUM($G25:KD25))*KE18/12,0),0))</f>
        <v>0</v>
      </c>
      <c r="KF25" s="37">
        <f>IF(KF$4=$D12,$D15*(1-$D20)-SUM($G25:KE25),IF(AND(KF$4-$H$4&gt;0,KF$4-$H$4&lt;=$D12),KF23-IF(AND(KF$4-$H$4&gt;0,KF$4-$H$4&lt;=$D12),($D15-$D21-SUM($G25:KE25))*KF18/12,0),0))</f>
        <v>0</v>
      </c>
      <c r="KG25" s="37">
        <f>IF(KG$4=$D12,$D15*(1-$D20)-SUM($G25:KF25),IF(AND(KG$4-$H$4&gt;0,KG$4-$H$4&lt;=$D12),KG23-IF(AND(KG$4-$H$4&gt;0,KG$4-$H$4&lt;=$D12),($D15-$D21-SUM($G25:KF25))*KG18/12,0),0))</f>
        <v>0</v>
      </c>
      <c r="KH25" s="37">
        <f>IF(KH$4=$D12,$D15*(1-$D20)-SUM($G25:KG25),IF(AND(KH$4-$H$4&gt;0,KH$4-$H$4&lt;=$D12),KH23-IF(AND(KH$4-$H$4&gt;0,KH$4-$H$4&lt;=$D12),($D15-$D21-SUM($G25:KG25))*KH18/12,0),0))</f>
        <v>0</v>
      </c>
      <c r="KI25" s="37">
        <f>IF(KI$4=$D12,$D15*(1-$D20)-SUM($G25:KH25),IF(AND(KI$4-$H$4&gt;0,KI$4-$H$4&lt;=$D12),KI23-IF(AND(KI$4-$H$4&gt;0,KI$4-$H$4&lt;=$D12),($D15-$D21-SUM($G25:KH25))*KI18/12,0),0))</f>
        <v>0</v>
      </c>
      <c r="KJ25" s="37">
        <f>IF(KJ$4=$D12,$D15*(1-$D20)-SUM($G25:KI25),IF(AND(KJ$4-$H$4&gt;0,KJ$4-$H$4&lt;=$D12),KJ23-IF(AND(KJ$4-$H$4&gt;0,KJ$4-$H$4&lt;=$D12),($D15-$D21-SUM($G25:KI25))*KJ18/12,0),0))</f>
        <v>0</v>
      </c>
      <c r="KK25" s="37">
        <f>IF(KK$4=$D12,$D15*(1-$D20)-SUM($G25:KJ25),IF(AND(KK$4-$H$4&gt;0,KK$4-$H$4&lt;=$D12),KK23-IF(AND(KK$4-$H$4&gt;0,KK$4-$H$4&lt;=$D12),($D15-$D21-SUM($G25:KJ25))*KK18/12,0),0))</f>
        <v>0</v>
      </c>
      <c r="KL25" s="37">
        <f>IF(KL$4=$D12,$D15*(1-$D20)-SUM($G25:KK25),IF(AND(KL$4-$H$4&gt;0,KL$4-$H$4&lt;=$D12),KL23-IF(AND(KL$4-$H$4&gt;0,KL$4-$H$4&lt;=$D12),($D15-$D21-SUM($G25:KK25))*KL18/12,0),0))</f>
        <v>0</v>
      </c>
      <c r="KM25" s="37">
        <f>IF(KM$4=$D12,$D15*(1-$D20)-SUM($G25:KL25),IF(AND(KM$4-$H$4&gt;0,KM$4-$H$4&lt;=$D12),KM23-IF(AND(KM$4-$H$4&gt;0,KM$4-$H$4&lt;=$D12),($D15-$D21-SUM($G25:KL25))*KM18/12,0),0))</f>
        <v>0</v>
      </c>
      <c r="KN25" s="37">
        <f>IF(KN$4=$D12,$D15*(1-$D20)-SUM($G25:KM25),IF(AND(KN$4-$H$4&gt;0,KN$4-$H$4&lt;=$D12),KN23-IF(AND(KN$4-$H$4&gt;0,KN$4-$H$4&lt;=$D12),($D15-$D21-SUM($G25:KM25))*KN18/12,0),0))</f>
        <v>0</v>
      </c>
      <c r="KO25" s="37">
        <f>IF(KO$4=$D12,$D15*(1-$D20)-SUM($G25:KN25),IF(AND(KO$4-$H$4&gt;0,KO$4-$H$4&lt;=$D12),KO23-IF(AND(KO$4-$H$4&gt;0,KO$4-$H$4&lt;=$D12),($D15-$D21-SUM($G25:KN25))*KO18/12,0),0))</f>
        <v>0</v>
      </c>
      <c r="KP25" s="37">
        <f>IF(KP$4=$D12,$D15*(1-$D20)-SUM($G25:KO25),IF(AND(KP$4-$H$4&gt;0,KP$4-$H$4&lt;=$D12),KP23-IF(AND(KP$4-$H$4&gt;0,KP$4-$H$4&lt;=$D12),($D15-$D21-SUM($G25:KO25))*KP18/12,0),0))</f>
        <v>0</v>
      </c>
      <c r="KQ25" s="37">
        <f>IF(KQ$4=$D12,$D15*(1-$D20)-SUM($G25:KP25),IF(AND(KQ$4-$H$4&gt;0,KQ$4-$H$4&lt;=$D12),KQ23-IF(AND(KQ$4-$H$4&gt;0,KQ$4-$H$4&lt;=$D12),($D15-$D21-SUM($G25:KP25))*KQ18/12,0),0))</f>
        <v>0</v>
      </c>
      <c r="KR25" s="37">
        <f>IF(KR$4=$D12,$D15*(1-$D20)-SUM($G25:KQ25),IF(AND(KR$4-$H$4&gt;0,KR$4-$H$4&lt;=$D12),KR23-IF(AND(KR$4-$H$4&gt;0,KR$4-$H$4&lt;=$D12),($D15-$D21-SUM($G25:KQ25))*KR18/12,0),0))</f>
        <v>0</v>
      </c>
      <c r="KS25" s="37">
        <f>IF(KS$4=$D12,$D15*(1-$D20)-SUM($G25:KR25),IF(AND(KS$4-$H$4&gt;0,KS$4-$H$4&lt;=$D12),KS23-IF(AND(KS$4-$H$4&gt;0,KS$4-$H$4&lt;=$D12),($D15-$D21-SUM($G25:KR25))*KS18/12,0),0))</f>
        <v>0</v>
      </c>
      <c r="KT25" s="37">
        <f>IF(KT$4=$D12,$D15*(1-$D20)-SUM($G25:KS25),IF(AND(KT$4-$H$4&gt;0,KT$4-$H$4&lt;=$D12),KT23-IF(AND(KT$4-$H$4&gt;0,KT$4-$H$4&lt;=$D12),($D15-$D21-SUM($G25:KS25))*KT18/12,0),0))</f>
        <v>0</v>
      </c>
      <c r="KU25" s="37">
        <f>IF(KU$4=$D12,$D15*(1-$D20)-SUM($G25:KT25),IF(AND(KU$4-$H$4&gt;0,KU$4-$H$4&lt;=$D12),KU23-IF(AND(KU$4-$H$4&gt;0,KU$4-$H$4&lt;=$D12),($D15-$D21-SUM($G25:KT25))*KU18/12,0),0))</f>
        <v>0</v>
      </c>
      <c r="KV25" s="37">
        <f>IF(KV$4=$D12,$D15*(1-$D20)-SUM($G25:KU25),IF(AND(KV$4-$H$4&gt;0,KV$4-$H$4&lt;=$D12),KV23-IF(AND(KV$4-$H$4&gt;0,KV$4-$H$4&lt;=$D12),($D15-$D21-SUM($G25:KU25))*KV18/12,0),0))</f>
        <v>0</v>
      </c>
      <c r="KW25" s="37">
        <f>IF(KW$4=$D12,$D15*(1-$D20)-SUM($G25:KV25),IF(AND(KW$4-$H$4&gt;0,KW$4-$H$4&lt;=$D12),KW23-IF(AND(KW$4-$H$4&gt;0,KW$4-$H$4&lt;=$D12),($D15-$D21-SUM($G25:KV25))*KW18/12,0),0))</f>
        <v>0</v>
      </c>
      <c r="KX25" s="37">
        <f>IF(KX$4=$D12,$D15*(1-$D20)-SUM($G25:KW25),IF(AND(KX$4-$H$4&gt;0,KX$4-$H$4&lt;=$D12),KX23-IF(AND(KX$4-$H$4&gt;0,KX$4-$H$4&lt;=$D12),($D15-$D21-SUM($G25:KW25))*KX18/12,0),0))</f>
        <v>0</v>
      </c>
      <c r="KY25" s="37">
        <f>IF(KY$4=$D12,$D15*(1-$D20)-SUM($G25:KX25),IF(AND(KY$4-$H$4&gt;0,KY$4-$H$4&lt;=$D12),KY23-IF(AND(KY$4-$H$4&gt;0,KY$4-$H$4&lt;=$D12),($D15-$D21-SUM($G25:KX25))*KY18/12,0),0))</f>
        <v>0</v>
      </c>
      <c r="KZ25" s="37">
        <f>IF(KZ$4=$D12,$D15*(1-$D20)-SUM($G25:KY25),IF(AND(KZ$4-$H$4&gt;0,KZ$4-$H$4&lt;=$D12),KZ23-IF(AND(KZ$4-$H$4&gt;0,KZ$4-$H$4&lt;=$D12),($D15-$D21-SUM($G25:KY25))*KZ18/12,0),0))</f>
        <v>0</v>
      </c>
      <c r="LA25" s="37">
        <f>IF(LA$4=$D12,$D15*(1-$D20)-SUM($G25:KZ25),IF(AND(LA$4-$H$4&gt;0,LA$4-$H$4&lt;=$D12),LA23-IF(AND(LA$4-$H$4&gt;0,LA$4-$H$4&lt;=$D12),($D15-$D21-SUM($G25:KZ25))*LA18/12,0),0))</f>
        <v>0</v>
      </c>
      <c r="LB25" s="37">
        <f>IF(LB$4=$D12,$D15*(1-$D20)-SUM($G25:LA25),IF(AND(LB$4-$H$4&gt;0,LB$4-$H$4&lt;=$D12),LB23-IF(AND(LB$4-$H$4&gt;0,LB$4-$H$4&lt;=$D12),($D15-$D21-SUM($G25:LA25))*LB18/12,0),0))</f>
        <v>0</v>
      </c>
      <c r="LC25" s="37">
        <f>IF(LC$4=$D12,$D15*(1-$D20)-SUM($G25:LB25),IF(AND(LC$4-$H$4&gt;0,LC$4-$H$4&lt;=$D12),LC23-IF(AND(LC$4-$H$4&gt;0,LC$4-$H$4&lt;=$D12),($D15-$D21-SUM($G25:LB25))*LC18/12,0),0))</f>
        <v>0</v>
      </c>
      <c r="LD25" s="37">
        <f>IF(LD$4=$D12,$D15*(1-$D20)-SUM($G25:LC25),IF(AND(LD$4-$H$4&gt;0,LD$4-$H$4&lt;=$D12),LD23-IF(AND(LD$4-$H$4&gt;0,LD$4-$H$4&lt;=$D12),($D15-$D21-SUM($G25:LC25))*LD18/12,0),0))</f>
        <v>0</v>
      </c>
      <c r="LE25" s="37">
        <f>IF(LE$4=$D12,$D15*(1-$D20)-SUM($G25:LD25),IF(AND(LE$4-$H$4&gt;0,LE$4-$H$4&lt;=$D12),LE23-IF(AND(LE$4-$H$4&gt;0,LE$4-$H$4&lt;=$D12),($D15-$D21-SUM($G25:LD25))*LE18/12,0),0))</f>
        <v>0</v>
      </c>
      <c r="LF25" s="37">
        <f>IF(LF$4=$D12,$D15*(1-$D20)-SUM($G25:LE25),IF(AND(LF$4-$H$4&gt;0,LF$4-$H$4&lt;=$D12),LF23-IF(AND(LF$4-$H$4&gt;0,LF$4-$H$4&lt;=$D12),($D15-$D21-SUM($G25:LE25))*LF18/12,0),0))</f>
        <v>0</v>
      </c>
      <c r="LG25" s="37">
        <f>IF(LG$4=$D12,$D15*(1-$D20)-SUM($G25:LF25),IF(AND(LG$4-$H$4&gt;0,LG$4-$H$4&lt;=$D12),LG23-IF(AND(LG$4-$H$4&gt;0,LG$4-$H$4&lt;=$D12),($D15-$D21-SUM($G25:LF25))*LG18/12,0),0))</f>
        <v>0</v>
      </c>
      <c r="LH25" s="37">
        <f>IF(LH$4=$D12,$D15*(1-$D20)-SUM($G25:LG25),IF(AND(LH$4-$H$4&gt;0,LH$4-$H$4&lt;=$D12),LH23-IF(AND(LH$4-$H$4&gt;0,LH$4-$H$4&lt;=$D12),($D15-$D21-SUM($G25:LG25))*LH18/12,0),0))</f>
        <v>0</v>
      </c>
      <c r="LI25" s="37">
        <f>IF(LI$4=$D12,$D15*(1-$D20)-SUM($G25:LH25),IF(AND(LI$4-$H$4&gt;0,LI$4-$H$4&lt;=$D12),LI23-IF(AND(LI$4-$H$4&gt;0,LI$4-$H$4&lt;=$D12),($D15-$D21-SUM($G25:LH25))*LI18/12,0),0))</f>
        <v>0</v>
      </c>
      <c r="LJ25" s="37">
        <f>IF(LJ$4=$D12,$D15*(1-$D20)-SUM($G25:LI25),IF(AND(LJ$4-$H$4&gt;0,LJ$4-$H$4&lt;=$D12),LJ23-IF(AND(LJ$4-$H$4&gt;0,LJ$4-$H$4&lt;=$D12),($D15-$D21-SUM($G25:LI25))*LJ18/12,0),0))</f>
        <v>0</v>
      </c>
      <c r="LK25" s="37">
        <f>IF(LK$4=$D12,$D15*(1-$D20)-SUM($G25:LJ25),IF(AND(LK$4-$H$4&gt;0,LK$4-$H$4&lt;=$D12),LK23-IF(AND(LK$4-$H$4&gt;0,LK$4-$H$4&lt;=$D12),($D15-$D21-SUM($G25:LJ25))*LK18/12,0),0))</f>
        <v>0</v>
      </c>
      <c r="LL25" s="37">
        <f>IF(LL$4=$D12,$D15*(1-$D20)-SUM($G25:LK25),IF(AND(LL$4-$H$4&gt;0,LL$4-$H$4&lt;=$D12),LL23-IF(AND(LL$4-$H$4&gt;0,LL$4-$H$4&lt;=$D12),($D15-$D21-SUM($G25:LK25))*LL18/12,0),0))</f>
        <v>0</v>
      </c>
      <c r="LM25" s="37">
        <f>IF(LM$4=$D12,$D15*(1-$D20)-SUM($G25:LL25),IF(AND(LM$4-$H$4&gt;0,LM$4-$H$4&lt;=$D12),LM23-IF(AND(LM$4-$H$4&gt;0,LM$4-$H$4&lt;=$D12),($D15-$D21-SUM($G25:LL25))*LM18/12,0),0))</f>
        <v>0</v>
      </c>
      <c r="LN25" s="37">
        <f>IF(LN$4=$D12,$D15*(1-$D20)-SUM($G25:LM25),IF(AND(LN$4-$H$4&gt;0,LN$4-$H$4&lt;=$D12),LN23-IF(AND(LN$4-$H$4&gt;0,LN$4-$H$4&lt;=$D12),($D15-$D21-SUM($G25:LM25))*LN18/12,0),0))</f>
        <v>0</v>
      </c>
      <c r="LO25" s="37">
        <f>IF(LO$4=$D12,$D15*(1-$D20)-SUM($G25:LN25),IF(AND(LO$4-$H$4&gt;0,LO$4-$H$4&lt;=$D12),LO23-IF(AND(LO$4-$H$4&gt;0,LO$4-$H$4&lt;=$D12),($D15-$D21-SUM($G25:LN25))*LO18/12,0),0))</f>
        <v>0</v>
      </c>
      <c r="LP25" s="37">
        <f>IF(LP$4=$D12,$D15*(1-$D20)-SUM($G25:LO25),IF(AND(LP$4-$H$4&gt;0,LP$4-$H$4&lt;=$D12),LP23-IF(AND(LP$4-$H$4&gt;0,LP$4-$H$4&lt;=$D12),($D15-$D21-SUM($G25:LO25))*LP18/12,0),0))</f>
        <v>0</v>
      </c>
      <c r="LQ25" s="37">
        <f>IF(LQ$4=$D12,$D15*(1-$D20)-SUM($G25:LP25),IF(AND(LQ$4-$H$4&gt;0,LQ$4-$H$4&lt;=$D12),LQ23-IF(AND(LQ$4-$H$4&gt;0,LQ$4-$H$4&lt;=$D12),($D15-$D21-SUM($G25:LP25))*LQ18/12,0),0))</f>
        <v>0</v>
      </c>
      <c r="LR25" s="37">
        <f>IF(LR$4=$D12,$D15*(1-$D20)-SUM($G25:LQ25),IF(AND(LR$4-$H$4&gt;0,LR$4-$H$4&lt;=$D12),LR23-IF(AND(LR$4-$H$4&gt;0,LR$4-$H$4&lt;=$D12),($D15-$D21-SUM($G25:LQ25))*LR18/12,0),0))</f>
        <v>0</v>
      </c>
      <c r="LS25" s="37">
        <f>IF(LS$4=$D12,$D15*(1-$D20)-SUM($G25:LR25),IF(AND(LS$4-$H$4&gt;0,LS$4-$H$4&lt;=$D12),LS23-IF(AND(LS$4-$H$4&gt;0,LS$4-$H$4&lt;=$D12),($D15-$D21-SUM($G25:LR25))*LS18/12,0),0))</f>
        <v>0</v>
      </c>
      <c r="LT25" s="37">
        <f>IF(LT$4=$D12,$D15*(1-$D20)-SUM($G25:LS25),IF(AND(LT$4-$H$4&gt;0,LT$4-$H$4&lt;=$D12),LT23-IF(AND(LT$4-$H$4&gt;0,LT$4-$H$4&lt;=$D12),($D15-$D21-SUM($G25:LS25))*LT18/12,0),0))</f>
        <v>0</v>
      </c>
      <c r="LU25" s="37">
        <f>IF(LU$4=$D12,$D15*(1-$D20)-SUM($G25:LT25),IF(AND(LU$4-$H$4&gt;0,LU$4-$H$4&lt;=$D12),LU23-IF(AND(LU$4-$H$4&gt;0,LU$4-$H$4&lt;=$D12),($D15-$D21-SUM($G25:LT25))*LU18/12,0),0))</f>
        <v>0</v>
      </c>
      <c r="LV25" s="37">
        <f>IF(LV$4=$D12,$D15*(1-$D20)-SUM($G25:LU25),IF(AND(LV$4-$H$4&gt;0,LV$4-$H$4&lt;=$D12),LV23-IF(AND(LV$4-$H$4&gt;0,LV$4-$H$4&lt;=$D12),($D15-$D21-SUM($G25:LU25))*LV18/12,0),0))</f>
        <v>0</v>
      </c>
      <c r="LW25" s="37">
        <f>IF(LW$4=$D12,$D15*(1-$D20)-SUM($G25:LV25),IF(AND(LW$4-$H$4&gt;0,LW$4-$H$4&lt;=$D12),LW23-IF(AND(LW$4-$H$4&gt;0,LW$4-$H$4&lt;=$D12),($D15-$D21-SUM($G25:LV25))*LW18/12,0),0))</f>
        <v>0</v>
      </c>
      <c r="LX25" s="37">
        <f>IF(LX$4=$D12,$D15*(1-$D20)-SUM($G25:LW25),IF(AND(LX$4-$H$4&gt;0,LX$4-$H$4&lt;=$D12),LX23-IF(AND(LX$4-$H$4&gt;0,LX$4-$H$4&lt;=$D12),($D15-$D21-SUM($G25:LW25))*LX18/12,0),0))</f>
        <v>0</v>
      </c>
      <c r="LY25" s="37">
        <f>IF(LY$4=$D12,$D15*(1-$D20)-SUM($G25:LX25),IF(AND(LY$4-$H$4&gt;0,LY$4-$H$4&lt;=$D12),LY23-IF(AND(LY$4-$H$4&gt;0,LY$4-$H$4&lt;=$D12),($D15-$D21-SUM($G25:LX25))*LY18/12,0),0))</f>
        <v>0</v>
      </c>
      <c r="LZ25" s="37">
        <f>IF(LZ$4=$D12,$D15*(1-$D20)-SUM($G25:LY25),IF(AND(LZ$4-$H$4&gt;0,LZ$4-$H$4&lt;=$D12),LZ23-IF(AND(LZ$4-$H$4&gt;0,LZ$4-$H$4&lt;=$D12),($D15-$D21-SUM($G25:LY25))*LZ18/12,0),0))</f>
        <v>0</v>
      </c>
      <c r="MA25" s="37">
        <f>IF(MA$4=$D12,$D15*(1-$D20)-SUM($G25:LZ25),IF(AND(MA$4-$H$4&gt;0,MA$4-$H$4&lt;=$D12),MA23-IF(AND(MA$4-$H$4&gt;0,MA$4-$H$4&lt;=$D12),($D15-$D21-SUM($G25:LZ25))*MA18/12,0),0))</f>
        <v>0</v>
      </c>
      <c r="MB25" s="37">
        <f>IF(MB$4=$D12,$D15*(1-$D20)-SUM($G25:MA25),IF(AND(MB$4-$H$4&gt;0,MB$4-$H$4&lt;=$D12),MB23-IF(AND(MB$4-$H$4&gt;0,MB$4-$H$4&lt;=$D12),($D15-$D21-SUM($G25:MA25))*MB18/12,0),0))</f>
        <v>0</v>
      </c>
      <c r="MC25" s="37">
        <f>IF(MC$4=$D12,$D15*(1-$D20)-SUM($G25:MB25),IF(AND(MC$4-$H$4&gt;0,MC$4-$H$4&lt;=$D12),MC23-IF(AND(MC$4-$H$4&gt;0,MC$4-$H$4&lt;=$D12),($D15-$D21-SUM($G25:MB25))*MC18/12,0),0))</f>
        <v>0</v>
      </c>
      <c r="MD25" s="37">
        <f>IF(MD$4=$D12,$D15*(1-$D20)-SUM($G25:MC25),IF(AND(MD$4-$H$4&gt;0,MD$4-$H$4&lt;=$D12),MD23-IF(AND(MD$4-$H$4&gt;0,MD$4-$H$4&lt;=$D12),($D15-$D21-SUM($G25:MC25))*MD18/12,0),0))</f>
        <v>0</v>
      </c>
      <c r="ME25" s="37">
        <f>IF(ME$4=$D12,$D15*(1-$D20)-SUM($G25:MD25),IF(AND(ME$4-$H$4&gt;0,ME$4-$H$4&lt;=$D12),ME23-IF(AND(ME$4-$H$4&gt;0,ME$4-$H$4&lt;=$D12),($D15-$D21-SUM($G25:MD25))*ME18/12,0),0))</f>
        <v>0</v>
      </c>
      <c r="MF25" s="37">
        <f>IF(MF$4=$D12,$D15*(1-$D20)-SUM($G25:ME25),IF(AND(MF$4-$H$4&gt;0,MF$4-$H$4&lt;=$D12),MF23-IF(AND(MF$4-$H$4&gt;0,MF$4-$H$4&lt;=$D12),($D15-$D21-SUM($G25:ME25))*MF18/12,0),0))</f>
        <v>0</v>
      </c>
      <c r="MG25" s="37">
        <f>IF(MG$4=$D12,$D15*(1-$D20)-SUM($G25:MF25),IF(AND(MG$4-$H$4&gt;0,MG$4-$H$4&lt;=$D12),MG23-IF(AND(MG$4-$H$4&gt;0,MG$4-$H$4&lt;=$D12),($D15-$D21-SUM($G25:MF25))*MG18/12,0),0))</f>
        <v>0</v>
      </c>
      <c r="MH25" s="37">
        <f>IF(MH$4=$D12,$D15*(1-$D20)-SUM($G25:MG25),IF(AND(MH$4-$H$4&gt;0,MH$4-$H$4&lt;=$D12),MH23-IF(AND(MH$4-$H$4&gt;0,MH$4-$H$4&lt;=$D12),($D15-$D21-SUM($G25:MG25))*MH18/12,0),0))</f>
        <v>0</v>
      </c>
      <c r="MI25" s="37">
        <f>IF(MI$4=$D12,$D15*(1-$D20)-SUM($G25:MH25),IF(AND(MI$4-$H$4&gt;0,MI$4-$H$4&lt;=$D12),MI23-IF(AND(MI$4-$H$4&gt;0,MI$4-$H$4&lt;=$D12),($D15-$D21-SUM($G25:MH25))*MI18/12,0),0))</f>
        <v>0</v>
      </c>
      <c r="MJ25" s="37">
        <f>IF(MJ$4=$D12,$D15*(1-$D20)-SUM($G25:MI25),IF(AND(MJ$4-$H$4&gt;0,MJ$4-$H$4&lt;=$D12),MJ23-IF(AND(MJ$4-$H$4&gt;0,MJ$4-$H$4&lt;=$D12),($D15-$D21-SUM($G25:MI25))*MJ18/12,0),0))</f>
        <v>0</v>
      </c>
      <c r="MK25" s="37">
        <f>IF(MK$4=$D12,$D15*(1-$D20)-SUM($G25:MJ25),IF(AND(MK$4-$H$4&gt;0,MK$4-$H$4&lt;=$D12),MK23-IF(AND(MK$4-$H$4&gt;0,MK$4-$H$4&lt;=$D12),($D15-$D21-SUM($G25:MJ25))*MK18/12,0),0))</f>
        <v>0</v>
      </c>
      <c r="ML25" s="37">
        <f>IF(ML$4=$D12,$D15*(1-$D20)-SUM($G25:MK25),IF(AND(ML$4-$H$4&gt;0,ML$4-$H$4&lt;=$D12),ML23-IF(AND(ML$4-$H$4&gt;0,ML$4-$H$4&lt;=$D12),($D15-$D21-SUM($G25:MK25))*ML18/12,0),0))</f>
        <v>0</v>
      </c>
      <c r="MM25" s="37">
        <f>IF(MM$4=$D12,$D15*(1-$D20)-SUM($G25:ML25),IF(AND(MM$4-$H$4&gt;0,MM$4-$H$4&lt;=$D12),MM23-IF(AND(MM$4-$H$4&gt;0,MM$4-$H$4&lt;=$D12),($D15-$D21-SUM($G25:ML25))*MM18/12,0),0))</f>
        <v>0</v>
      </c>
      <c r="MN25" s="37">
        <f>IF(MN$4=$D12,$D15*(1-$D20)-SUM($G25:MM25),IF(AND(MN$4-$H$4&gt;0,MN$4-$H$4&lt;=$D12),MN23-IF(AND(MN$4-$H$4&gt;0,MN$4-$H$4&lt;=$D12),($D15-$D21-SUM($G25:MM25))*MN18/12,0),0))</f>
        <v>0</v>
      </c>
      <c r="MO25" s="37">
        <f>IF(MO$4=$D12,$D15*(1-$D20)-SUM($G25:MN25),IF(AND(MO$4-$H$4&gt;0,MO$4-$H$4&lt;=$D12),MO23-IF(AND(MO$4-$H$4&gt;0,MO$4-$H$4&lt;=$D12),($D15-$D21-SUM($G25:MN25))*MO18/12,0),0))</f>
        <v>0</v>
      </c>
      <c r="MP25" s="37">
        <f>IF(MP$4=$D12,$D15*(1-$D20)-SUM($G25:MO25),IF(AND(MP$4-$H$4&gt;0,MP$4-$H$4&lt;=$D12),MP23-IF(AND(MP$4-$H$4&gt;0,MP$4-$H$4&lt;=$D12),($D15-$D21-SUM($G25:MO25))*MP18/12,0),0))</f>
        <v>0</v>
      </c>
      <c r="MQ25" s="37">
        <f>IF(MQ$4=$D12,$D15*(1-$D20)-SUM($G25:MP25),IF(AND(MQ$4-$H$4&gt;0,MQ$4-$H$4&lt;=$D12),MQ23-IF(AND(MQ$4-$H$4&gt;0,MQ$4-$H$4&lt;=$D12),($D15-$D21-SUM($G25:MP25))*MQ18/12,0),0))</f>
        <v>0</v>
      </c>
      <c r="MR25" s="37">
        <f>IF(MR$4=$D12,$D15*(1-$D20)-SUM($G25:MQ25),IF(AND(MR$4-$H$4&gt;0,MR$4-$H$4&lt;=$D12),MR23-IF(AND(MR$4-$H$4&gt;0,MR$4-$H$4&lt;=$D12),($D15-$D21-SUM($G25:MQ25))*MR18/12,0),0))</f>
        <v>0</v>
      </c>
      <c r="MS25" s="37">
        <f>IF(MS$4=$D12,$D15*(1-$D20)-SUM($G25:MR25),IF(AND(MS$4-$H$4&gt;0,MS$4-$H$4&lt;=$D12),MS23-IF(AND(MS$4-$H$4&gt;0,MS$4-$H$4&lt;=$D12),($D15-$D21-SUM($G25:MR25))*MS18/12,0),0))</f>
        <v>0</v>
      </c>
      <c r="MT25" s="37">
        <f>IF(MT$4=$D12,$D15*(1-$D20)-SUM($G25:MS25),IF(AND(MT$4-$H$4&gt;0,MT$4-$H$4&lt;=$D12),MT23-IF(AND(MT$4-$H$4&gt;0,MT$4-$H$4&lt;=$D12),($D15-$D21-SUM($G25:MS25))*MT18/12,0),0))</f>
        <v>0</v>
      </c>
      <c r="MU25" s="37">
        <f>IF(MU$4=$D12,$D15*(1-$D20)-SUM($G25:MT25),IF(AND(MU$4-$H$4&gt;0,MU$4-$H$4&lt;=$D12),MU23-IF(AND(MU$4-$H$4&gt;0,MU$4-$H$4&lt;=$D12),($D15-$D21-SUM($G25:MT25))*MU18/12,0),0))</f>
        <v>0</v>
      </c>
      <c r="MV25" s="37">
        <f>IF(MV$4=$D12,$D15*(1-$D20)-SUM($G25:MU25),IF(AND(MV$4-$H$4&gt;0,MV$4-$H$4&lt;=$D12),MV23-IF(AND(MV$4-$H$4&gt;0,MV$4-$H$4&lt;=$D12),($D15-$D21-SUM($G25:MU25))*MV18/12,0),0))</f>
        <v>0</v>
      </c>
      <c r="MW25" s="37">
        <f>IF(MW$4=$D12,$D15*(1-$D20)-SUM($G25:MV25),IF(AND(MW$4-$H$4&gt;0,MW$4-$H$4&lt;=$D12),MW23-IF(AND(MW$4-$H$4&gt;0,MW$4-$H$4&lt;=$D12),($D15-$D21-SUM($G25:MV25))*MW18/12,0),0))</f>
        <v>0</v>
      </c>
      <c r="MX25" s="37">
        <f>IF(MX$4=$D12,$D15*(1-$D20)-SUM($G25:MW25),IF(AND(MX$4-$H$4&gt;0,MX$4-$H$4&lt;=$D12),MX23-IF(AND(MX$4-$H$4&gt;0,MX$4-$H$4&lt;=$D12),($D15-$D21-SUM($G25:MW25))*MX18/12,0),0))</f>
        <v>0</v>
      </c>
      <c r="MY25" s="37">
        <f>IF(MY$4=$D12,$D15*(1-$D20)-SUM($G25:MX25),IF(AND(MY$4-$H$4&gt;0,MY$4-$H$4&lt;=$D12),MY23-IF(AND(MY$4-$H$4&gt;0,MY$4-$H$4&lt;=$D12),($D15-$D21-SUM($G25:MX25))*MY18/12,0),0))</f>
        <v>0</v>
      </c>
      <c r="MZ25" s="37">
        <f>IF(MZ$4=$D12,$D15*(1-$D20)-SUM($G25:MY25),IF(AND(MZ$4-$H$4&gt;0,MZ$4-$H$4&lt;=$D12),MZ23-IF(AND(MZ$4-$H$4&gt;0,MZ$4-$H$4&lt;=$D12),($D15-$D21-SUM($G25:MY25))*MZ18/12,0),0))</f>
        <v>0</v>
      </c>
      <c r="NA25" s="37">
        <f>IF(NA$4=$D12,$D15*(1-$D20)-SUM($G25:MZ25),IF(AND(NA$4-$H$4&gt;0,NA$4-$H$4&lt;=$D12),NA23-IF(AND(NA$4-$H$4&gt;0,NA$4-$H$4&lt;=$D12),($D15-$D21-SUM($G25:MZ25))*NA18/12,0),0))</f>
        <v>0</v>
      </c>
      <c r="NB25" s="37">
        <f>IF(NB$4=$D12,$D15*(1-$D20)-SUM($G25:NA25),IF(AND(NB$4-$H$4&gt;0,NB$4-$H$4&lt;=$D12),NB23-IF(AND(NB$4-$H$4&gt;0,NB$4-$H$4&lt;=$D12),($D15-$D21-SUM($G25:NA25))*NB18/12,0),0))</f>
        <v>0</v>
      </c>
      <c r="NC25" s="37">
        <f>IF(NC$4=$D12,$D15*(1-$D20)-SUM($G25:NB25),IF(AND(NC$4-$H$4&gt;0,NC$4-$H$4&lt;=$D12),NC23-IF(AND(NC$4-$H$4&gt;0,NC$4-$H$4&lt;=$D12),($D15-$D21-SUM($G25:NB25))*NC18/12,0),0))</f>
        <v>0</v>
      </c>
      <c r="ND25" s="37">
        <f>IF(ND$4=$D12,$D15*(1-$D20)-SUM($G25:NC25),IF(AND(ND$4-$H$4&gt;0,ND$4-$H$4&lt;=$D12),ND23-IF(AND(ND$4-$H$4&gt;0,ND$4-$H$4&lt;=$D12),($D15-$D21-SUM($G25:NC25))*ND18/12,0),0))</f>
        <v>0</v>
      </c>
    </row>
    <row r="26" spans="1:368" x14ac:dyDescent="0.25">
      <c r="A26" s="4"/>
    </row>
    <row r="27" spans="1:368" s="47" customFormat="1" x14ac:dyDescent="0.25">
      <c r="B27" s="47" t="s">
        <v>20</v>
      </c>
      <c r="C27" s="48"/>
      <c r="D27" s="49"/>
      <c r="G27" s="48" t="s">
        <v>1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0</v>
      </c>
      <c r="AI27" s="50">
        <v>0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AZ27" s="50">
        <v>0</v>
      </c>
      <c r="BA27" s="50">
        <v>0</v>
      </c>
      <c r="BB27" s="50">
        <v>0</v>
      </c>
      <c r="BC27" s="50">
        <v>0</v>
      </c>
      <c r="BD27" s="50">
        <v>0</v>
      </c>
      <c r="BE27" s="50">
        <v>0</v>
      </c>
      <c r="BF27" s="50">
        <v>0</v>
      </c>
      <c r="BG27" s="50">
        <v>0</v>
      </c>
      <c r="BH27" s="50">
        <v>0</v>
      </c>
      <c r="BI27" s="50">
        <v>0</v>
      </c>
      <c r="BJ27" s="50">
        <v>0</v>
      </c>
      <c r="BK27" s="50">
        <v>0</v>
      </c>
      <c r="BL27" s="50">
        <v>0</v>
      </c>
      <c r="BM27" s="50">
        <v>0</v>
      </c>
      <c r="BN27" s="50">
        <v>0</v>
      </c>
      <c r="BO27" s="50">
        <v>0</v>
      </c>
      <c r="BP27" s="50">
        <v>0</v>
      </c>
      <c r="BQ27" s="50">
        <v>0</v>
      </c>
      <c r="BR27" s="50">
        <v>0</v>
      </c>
      <c r="BS27" s="50">
        <v>0</v>
      </c>
      <c r="BT27" s="50">
        <v>0</v>
      </c>
      <c r="BU27" s="50">
        <v>0</v>
      </c>
      <c r="BV27" s="50">
        <v>0</v>
      </c>
      <c r="BW27" s="50">
        <v>0</v>
      </c>
      <c r="BX27" s="50">
        <v>0</v>
      </c>
      <c r="BY27" s="50">
        <v>0</v>
      </c>
      <c r="BZ27" s="50">
        <v>0</v>
      </c>
      <c r="CA27" s="50">
        <v>0</v>
      </c>
      <c r="CB27" s="50">
        <v>0</v>
      </c>
      <c r="CC27" s="50">
        <v>0</v>
      </c>
      <c r="CD27" s="50">
        <v>0</v>
      </c>
      <c r="CE27" s="50">
        <v>0</v>
      </c>
      <c r="CF27" s="50">
        <v>0</v>
      </c>
      <c r="CG27" s="50">
        <v>0</v>
      </c>
      <c r="CH27" s="50">
        <v>0</v>
      </c>
      <c r="CI27" s="50">
        <v>0</v>
      </c>
      <c r="CJ27" s="50">
        <v>0</v>
      </c>
      <c r="CK27" s="50">
        <v>0</v>
      </c>
      <c r="CL27" s="50">
        <v>0</v>
      </c>
      <c r="CM27" s="50">
        <v>0</v>
      </c>
      <c r="CN27" s="50">
        <v>0</v>
      </c>
      <c r="CO27" s="50">
        <v>0</v>
      </c>
      <c r="CP27" s="50">
        <v>0</v>
      </c>
      <c r="CQ27" s="50">
        <v>0</v>
      </c>
      <c r="CR27" s="50">
        <v>0</v>
      </c>
      <c r="CS27" s="50">
        <v>0</v>
      </c>
      <c r="CT27" s="50">
        <v>0</v>
      </c>
      <c r="CU27" s="50">
        <v>0</v>
      </c>
      <c r="CV27" s="50">
        <v>0</v>
      </c>
      <c r="CW27" s="50">
        <v>0</v>
      </c>
      <c r="CX27" s="50">
        <v>0</v>
      </c>
      <c r="CY27" s="50">
        <v>0</v>
      </c>
      <c r="CZ27" s="50">
        <v>0</v>
      </c>
      <c r="DA27" s="50">
        <v>0</v>
      </c>
      <c r="DB27" s="50">
        <v>0</v>
      </c>
      <c r="DC27" s="50">
        <v>0</v>
      </c>
      <c r="DD27" s="50">
        <v>0</v>
      </c>
      <c r="DE27" s="50">
        <v>0</v>
      </c>
      <c r="DF27" s="50">
        <v>0</v>
      </c>
      <c r="DG27" s="50">
        <v>0</v>
      </c>
      <c r="DH27" s="50">
        <v>0</v>
      </c>
      <c r="DI27" s="50">
        <v>0</v>
      </c>
      <c r="DJ27" s="50">
        <v>0</v>
      </c>
      <c r="DK27" s="50">
        <v>0</v>
      </c>
      <c r="DL27" s="50">
        <v>0</v>
      </c>
      <c r="DM27" s="50">
        <v>0</v>
      </c>
      <c r="DN27" s="50">
        <v>0</v>
      </c>
      <c r="DO27" s="50">
        <v>0</v>
      </c>
      <c r="DP27" s="50">
        <v>0</v>
      </c>
      <c r="DQ27" s="50">
        <v>0</v>
      </c>
      <c r="DR27" s="50">
        <v>0</v>
      </c>
      <c r="DS27" s="50">
        <v>0</v>
      </c>
      <c r="DT27" s="50">
        <v>0</v>
      </c>
      <c r="DU27" s="50">
        <v>0</v>
      </c>
      <c r="DV27" s="50">
        <v>0</v>
      </c>
      <c r="DW27" s="50">
        <v>0</v>
      </c>
      <c r="DX27" s="50">
        <v>0</v>
      </c>
      <c r="DY27" s="50">
        <v>0</v>
      </c>
      <c r="DZ27" s="50">
        <v>0</v>
      </c>
      <c r="EA27" s="50">
        <v>0</v>
      </c>
      <c r="EB27" s="50">
        <v>0</v>
      </c>
      <c r="EC27" s="50">
        <v>0</v>
      </c>
      <c r="ED27" s="50">
        <v>0</v>
      </c>
      <c r="EE27" s="50">
        <v>0</v>
      </c>
      <c r="EF27" s="50">
        <v>0</v>
      </c>
      <c r="EG27" s="50">
        <v>0</v>
      </c>
      <c r="EH27" s="50">
        <v>0</v>
      </c>
      <c r="EI27" s="50">
        <v>0</v>
      </c>
      <c r="EJ27" s="50">
        <v>0</v>
      </c>
      <c r="EK27" s="50">
        <v>0</v>
      </c>
      <c r="EL27" s="50">
        <v>0</v>
      </c>
      <c r="EM27" s="50">
        <v>0</v>
      </c>
      <c r="EN27" s="50">
        <v>0</v>
      </c>
      <c r="EO27" s="50">
        <v>0</v>
      </c>
      <c r="EP27" s="50">
        <v>0</v>
      </c>
      <c r="EQ27" s="50">
        <v>0</v>
      </c>
      <c r="ER27" s="50">
        <v>0</v>
      </c>
      <c r="ES27" s="50">
        <v>0</v>
      </c>
      <c r="ET27" s="50">
        <v>0</v>
      </c>
      <c r="EU27" s="50">
        <v>0</v>
      </c>
      <c r="EV27" s="50">
        <v>0</v>
      </c>
      <c r="EW27" s="50">
        <v>0</v>
      </c>
      <c r="EX27" s="50">
        <v>0</v>
      </c>
      <c r="EY27" s="50">
        <v>0</v>
      </c>
      <c r="EZ27" s="50">
        <v>0</v>
      </c>
      <c r="FA27" s="50">
        <v>0</v>
      </c>
      <c r="FB27" s="50">
        <v>0</v>
      </c>
      <c r="FC27" s="50">
        <v>0</v>
      </c>
      <c r="FD27" s="50">
        <v>0</v>
      </c>
      <c r="FE27" s="50">
        <v>0</v>
      </c>
      <c r="FF27" s="50">
        <v>0</v>
      </c>
      <c r="FG27" s="50">
        <v>0</v>
      </c>
      <c r="FH27" s="50">
        <v>0</v>
      </c>
      <c r="FI27" s="50">
        <v>0</v>
      </c>
      <c r="FJ27" s="50">
        <v>0</v>
      </c>
      <c r="FK27" s="50">
        <v>0</v>
      </c>
      <c r="FL27" s="50">
        <v>0</v>
      </c>
      <c r="FM27" s="50">
        <v>0</v>
      </c>
      <c r="FN27" s="50">
        <v>0</v>
      </c>
      <c r="FO27" s="50">
        <v>0</v>
      </c>
      <c r="FP27" s="50">
        <v>0</v>
      </c>
      <c r="FQ27" s="50">
        <v>0</v>
      </c>
      <c r="FR27" s="50">
        <v>0</v>
      </c>
      <c r="FS27" s="50">
        <v>0</v>
      </c>
      <c r="FT27" s="50">
        <v>0</v>
      </c>
      <c r="FU27" s="50">
        <v>0</v>
      </c>
      <c r="FV27" s="50">
        <v>0</v>
      </c>
      <c r="FW27" s="50">
        <v>0</v>
      </c>
      <c r="FX27" s="50">
        <v>0</v>
      </c>
      <c r="FY27" s="50">
        <v>0</v>
      </c>
      <c r="FZ27" s="50">
        <v>0</v>
      </c>
      <c r="GA27" s="50">
        <v>0</v>
      </c>
      <c r="GB27" s="50">
        <v>0</v>
      </c>
      <c r="GC27" s="50">
        <v>0</v>
      </c>
      <c r="GD27" s="50">
        <v>0</v>
      </c>
      <c r="GE27" s="50">
        <v>0</v>
      </c>
      <c r="GF27" s="50">
        <v>0</v>
      </c>
      <c r="GG27" s="50">
        <v>0</v>
      </c>
      <c r="GH27" s="50">
        <v>0</v>
      </c>
      <c r="GI27" s="50">
        <v>0</v>
      </c>
      <c r="GJ27" s="50">
        <v>0</v>
      </c>
      <c r="GK27" s="50">
        <v>0</v>
      </c>
      <c r="GL27" s="50">
        <v>0</v>
      </c>
      <c r="GM27" s="50">
        <v>0</v>
      </c>
      <c r="GN27" s="50">
        <v>0</v>
      </c>
      <c r="GO27" s="50">
        <v>0</v>
      </c>
      <c r="GP27" s="50">
        <v>0</v>
      </c>
      <c r="GQ27" s="50">
        <v>0</v>
      </c>
      <c r="GR27" s="50">
        <v>0</v>
      </c>
      <c r="GS27" s="50">
        <v>0</v>
      </c>
      <c r="GT27" s="50">
        <v>0</v>
      </c>
      <c r="GU27" s="50">
        <v>0</v>
      </c>
      <c r="GV27" s="50">
        <v>0</v>
      </c>
      <c r="GW27" s="50">
        <v>0</v>
      </c>
      <c r="GX27" s="50">
        <v>0</v>
      </c>
      <c r="GY27" s="50">
        <v>0</v>
      </c>
      <c r="GZ27" s="50">
        <v>0</v>
      </c>
      <c r="HA27" s="50">
        <v>0</v>
      </c>
      <c r="HB27" s="50">
        <v>0</v>
      </c>
      <c r="HC27" s="50">
        <v>0</v>
      </c>
      <c r="HD27" s="50">
        <v>0</v>
      </c>
      <c r="HE27" s="50">
        <v>0</v>
      </c>
      <c r="HF27" s="50">
        <v>0</v>
      </c>
      <c r="HG27" s="50">
        <v>0</v>
      </c>
      <c r="HH27" s="50">
        <v>0</v>
      </c>
      <c r="HI27" s="50">
        <v>0</v>
      </c>
      <c r="HJ27" s="50">
        <v>0</v>
      </c>
      <c r="HK27" s="50">
        <v>0</v>
      </c>
      <c r="HL27" s="50">
        <v>0</v>
      </c>
      <c r="HM27" s="50">
        <v>0</v>
      </c>
      <c r="HN27" s="50">
        <v>0</v>
      </c>
      <c r="HO27" s="50">
        <v>0</v>
      </c>
      <c r="HP27" s="50">
        <v>0</v>
      </c>
      <c r="HQ27" s="50">
        <v>0</v>
      </c>
      <c r="HR27" s="50">
        <v>0</v>
      </c>
      <c r="HS27" s="50">
        <v>0</v>
      </c>
      <c r="HT27" s="50">
        <v>0</v>
      </c>
      <c r="HU27" s="50">
        <v>0</v>
      </c>
      <c r="HV27" s="50">
        <v>0</v>
      </c>
      <c r="HW27" s="50">
        <v>0</v>
      </c>
      <c r="HX27" s="50">
        <v>0</v>
      </c>
      <c r="HY27" s="50">
        <v>0</v>
      </c>
      <c r="HZ27" s="50">
        <v>0</v>
      </c>
      <c r="IA27" s="50">
        <v>0</v>
      </c>
      <c r="IB27" s="50">
        <v>0</v>
      </c>
      <c r="IC27" s="50">
        <v>0</v>
      </c>
      <c r="ID27" s="50">
        <v>0</v>
      </c>
      <c r="IE27" s="50">
        <v>0</v>
      </c>
      <c r="IF27" s="50">
        <v>0</v>
      </c>
      <c r="IG27" s="50">
        <v>0</v>
      </c>
      <c r="IH27" s="50">
        <v>0</v>
      </c>
      <c r="II27" s="50">
        <v>0</v>
      </c>
      <c r="IJ27" s="50">
        <v>0</v>
      </c>
      <c r="IK27" s="50">
        <v>0</v>
      </c>
      <c r="IL27" s="50">
        <v>0</v>
      </c>
      <c r="IM27" s="50">
        <v>0</v>
      </c>
      <c r="IN27" s="50">
        <v>0</v>
      </c>
      <c r="IO27" s="50">
        <v>0</v>
      </c>
      <c r="IP27" s="50">
        <v>0</v>
      </c>
      <c r="IQ27" s="50">
        <v>0</v>
      </c>
      <c r="IR27" s="50">
        <v>0</v>
      </c>
      <c r="IS27" s="50">
        <v>0</v>
      </c>
      <c r="IT27" s="50">
        <v>0</v>
      </c>
      <c r="IU27" s="50">
        <v>0</v>
      </c>
      <c r="IV27" s="50">
        <v>0</v>
      </c>
      <c r="IW27" s="50">
        <v>0</v>
      </c>
      <c r="IX27" s="50">
        <v>0</v>
      </c>
      <c r="IY27" s="50">
        <v>0</v>
      </c>
      <c r="IZ27" s="50">
        <v>0</v>
      </c>
      <c r="JA27" s="50">
        <v>0</v>
      </c>
      <c r="JB27" s="50">
        <v>0</v>
      </c>
      <c r="JC27" s="50">
        <v>0</v>
      </c>
      <c r="JD27" s="50">
        <v>0</v>
      </c>
      <c r="JE27" s="50">
        <v>0</v>
      </c>
      <c r="JF27" s="50">
        <v>0</v>
      </c>
      <c r="JG27" s="50">
        <v>0</v>
      </c>
      <c r="JH27" s="50">
        <v>0</v>
      </c>
      <c r="JI27" s="50">
        <v>0</v>
      </c>
      <c r="JJ27" s="50">
        <v>0</v>
      </c>
      <c r="JK27" s="50">
        <v>0</v>
      </c>
      <c r="JL27" s="50">
        <v>0</v>
      </c>
      <c r="JM27" s="50">
        <v>0</v>
      </c>
      <c r="JN27" s="50">
        <v>0</v>
      </c>
      <c r="JO27" s="50">
        <v>0</v>
      </c>
      <c r="JP27" s="50">
        <v>0</v>
      </c>
      <c r="JQ27" s="50">
        <v>0</v>
      </c>
      <c r="JR27" s="50">
        <v>0</v>
      </c>
      <c r="JS27" s="50">
        <v>0</v>
      </c>
      <c r="JT27" s="50">
        <v>0</v>
      </c>
      <c r="JU27" s="50">
        <v>0</v>
      </c>
      <c r="JV27" s="50">
        <v>0</v>
      </c>
      <c r="JW27" s="50">
        <v>0</v>
      </c>
      <c r="JX27" s="50">
        <v>0</v>
      </c>
      <c r="JY27" s="50">
        <v>0</v>
      </c>
      <c r="JZ27" s="50">
        <v>0</v>
      </c>
      <c r="KA27" s="50">
        <v>0</v>
      </c>
      <c r="KB27" s="50">
        <v>0</v>
      </c>
      <c r="KC27" s="50">
        <v>0</v>
      </c>
      <c r="KD27" s="50">
        <v>0</v>
      </c>
      <c r="KE27" s="50">
        <v>0</v>
      </c>
      <c r="KF27" s="50">
        <v>0</v>
      </c>
      <c r="KG27" s="50">
        <v>0</v>
      </c>
      <c r="KH27" s="50">
        <v>0</v>
      </c>
      <c r="KI27" s="50">
        <v>0</v>
      </c>
      <c r="KJ27" s="50">
        <v>0</v>
      </c>
      <c r="KK27" s="50">
        <v>0</v>
      </c>
      <c r="KL27" s="50">
        <v>0</v>
      </c>
      <c r="KM27" s="50">
        <v>0</v>
      </c>
      <c r="KN27" s="50">
        <v>0</v>
      </c>
      <c r="KO27" s="50">
        <v>0</v>
      </c>
      <c r="KP27" s="50">
        <v>0</v>
      </c>
      <c r="KQ27" s="50">
        <v>0</v>
      </c>
      <c r="KR27" s="50">
        <v>0</v>
      </c>
      <c r="KS27" s="50">
        <v>0</v>
      </c>
      <c r="KT27" s="50">
        <v>0</v>
      </c>
      <c r="KU27" s="50">
        <v>0</v>
      </c>
      <c r="KV27" s="50">
        <v>0</v>
      </c>
      <c r="KW27" s="50">
        <v>0</v>
      </c>
      <c r="KX27" s="50">
        <v>0</v>
      </c>
      <c r="KY27" s="50">
        <v>0</v>
      </c>
      <c r="KZ27" s="50">
        <v>0</v>
      </c>
      <c r="LA27" s="50">
        <v>0</v>
      </c>
      <c r="LB27" s="50">
        <v>0</v>
      </c>
      <c r="LC27" s="50">
        <v>0</v>
      </c>
      <c r="LD27" s="50">
        <v>0</v>
      </c>
      <c r="LE27" s="50">
        <v>0</v>
      </c>
      <c r="LF27" s="50">
        <v>0</v>
      </c>
      <c r="LG27" s="50">
        <v>0</v>
      </c>
      <c r="LH27" s="50">
        <v>0</v>
      </c>
      <c r="LI27" s="50">
        <v>0</v>
      </c>
      <c r="LJ27" s="50">
        <v>0</v>
      </c>
      <c r="LK27" s="50">
        <v>0</v>
      </c>
      <c r="LL27" s="50">
        <v>0</v>
      </c>
      <c r="LM27" s="50">
        <v>0</v>
      </c>
      <c r="LN27" s="50">
        <v>0</v>
      </c>
      <c r="LO27" s="50">
        <v>0</v>
      </c>
      <c r="LP27" s="50">
        <v>0</v>
      </c>
      <c r="LQ27" s="50">
        <v>0</v>
      </c>
      <c r="LR27" s="50">
        <v>0</v>
      </c>
      <c r="LS27" s="50">
        <v>0</v>
      </c>
      <c r="LT27" s="50">
        <v>0</v>
      </c>
      <c r="LU27" s="50">
        <v>0</v>
      </c>
      <c r="LV27" s="50">
        <v>0</v>
      </c>
      <c r="LW27" s="50">
        <v>0</v>
      </c>
      <c r="LX27" s="50">
        <v>0</v>
      </c>
      <c r="LY27" s="50">
        <v>0</v>
      </c>
      <c r="LZ27" s="50">
        <v>0</v>
      </c>
      <c r="MA27" s="50">
        <v>0</v>
      </c>
      <c r="MB27" s="50">
        <v>0</v>
      </c>
      <c r="MC27" s="50">
        <v>0</v>
      </c>
      <c r="MD27" s="50">
        <v>0</v>
      </c>
      <c r="ME27" s="50">
        <v>0</v>
      </c>
      <c r="MF27" s="50">
        <v>0</v>
      </c>
      <c r="MG27" s="50">
        <v>0</v>
      </c>
      <c r="MH27" s="50">
        <v>0</v>
      </c>
      <c r="MI27" s="50">
        <v>0</v>
      </c>
      <c r="MJ27" s="50">
        <v>0</v>
      </c>
      <c r="MK27" s="50">
        <v>0</v>
      </c>
      <c r="ML27" s="50">
        <v>0</v>
      </c>
      <c r="MM27" s="50">
        <v>0</v>
      </c>
      <c r="MN27" s="50">
        <v>0</v>
      </c>
      <c r="MO27" s="50">
        <v>0</v>
      </c>
      <c r="MP27" s="50">
        <v>0</v>
      </c>
      <c r="MQ27" s="50">
        <v>0</v>
      </c>
      <c r="MR27" s="50">
        <v>0</v>
      </c>
      <c r="MS27" s="50">
        <v>0</v>
      </c>
      <c r="MT27" s="50">
        <v>0</v>
      </c>
      <c r="MU27" s="50">
        <v>0</v>
      </c>
      <c r="MV27" s="50">
        <v>0</v>
      </c>
      <c r="MW27" s="50">
        <v>0</v>
      </c>
      <c r="MX27" s="50">
        <v>0</v>
      </c>
      <c r="MY27" s="50">
        <v>0</v>
      </c>
      <c r="MZ27" s="50">
        <v>0</v>
      </c>
      <c r="NA27" s="50">
        <v>0</v>
      </c>
      <c r="NB27" s="50">
        <v>0</v>
      </c>
      <c r="NC27" s="50">
        <v>0</v>
      </c>
      <c r="ND27" s="50">
        <v>0</v>
      </c>
    </row>
    <row r="28" spans="1:368" x14ac:dyDescent="0.25">
      <c r="A28" s="4"/>
    </row>
    <row r="29" spans="1:368" s="4" customFormat="1" x14ac:dyDescent="0.25">
      <c r="B29" s="35" t="s">
        <v>63</v>
      </c>
      <c r="C29" s="33"/>
      <c r="D29" s="51">
        <f>SUM(H29:ND29)</f>
        <v>133333333.33333331</v>
      </c>
      <c r="E29" s="35"/>
      <c r="F29" s="35"/>
      <c r="G29" s="33"/>
      <c r="H29" s="37">
        <f>$D$7*(H25+H21)/(1+$D$7)</f>
        <v>0</v>
      </c>
      <c r="I29" s="37">
        <f t="shared" ref="I29:BT29" si="1452">$D$7*(I25+I21)/(1+$D$7)</f>
        <v>211350.22541053439</v>
      </c>
      <c r="J29" s="37">
        <f t="shared" si="1452"/>
        <v>212442.20157515546</v>
      </c>
      <c r="K29" s="37">
        <f t="shared" si="1452"/>
        <v>213539.81961662704</v>
      </c>
      <c r="L29" s="37">
        <f t="shared" si="1452"/>
        <v>214643.10868464637</v>
      </c>
      <c r="M29" s="37">
        <f t="shared" si="1452"/>
        <v>215752.09807951696</v>
      </c>
      <c r="N29" s="37">
        <f t="shared" si="1452"/>
        <v>216866.81725292787</v>
      </c>
      <c r="O29" s="37">
        <f t="shared" si="1452"/>
        <v>217987.29580873469</v>
      </c>
      <c r="P29" s="37">
        <f t="shared" si="1452"/>
        <v>219113.56350374653</v>
      </c>
      <c r="Q29" s="37">
        <f t="shared" si="1452"/>
        <v>220245.65024851586</v>
      </c>
      <c r="R29" s="37">
        <f t="shared" si="1452"/>
        <v>221383.58610813323</v>
      </c>
      <c r="S29" s="37">
        <f t="shared" si="1452"/>
        <v>222527.40130302522</v>
      </c>
      <c r="T29" s="37">
        <f t="shared" si="1452"/>
        <v>223677.12620975738</v>
      </c>
      <c r="U29" s="37">
        <f t="shared" si="1452"/>
        <v>224832.79136184114</v>
      </c>
      <c r="V29" s="37">
        <f t="shared" si="1452"/>
        <v>225994.427450544</v>
      </c>
      <c r="W29" s="37">
        <f t="shared" si="1452"/>
        <v>227162.0653257051</v>
      </c>
      <c r="X29" s="37">
        <f t="shared" si="1452"/>
        <v>228335.73599655469</v>
      </c>
      <c r="Y29" s="37">
        <f t="shared" si="1452"/>
        <v>229515.47063253689</v>
      </c>
      <c r="Z29" s="37">
        <f t="shared" si="1452"/>
        <v>230701.30056413834</v>
      </c>
      <c r="AA29" s="37">
        <f t="shared" si="1452"/>
        <v>231893.25728371969</v>
      </c>
      <c r="AB29" s="37">
        <f t="shared" si="1452"/>
        <v>233091.37244635232</v>
      </c>
      <c r="AC29" s="37">
        <f t="shared" si="1452"/>
        <v>234295.67787065831</v>
      </c>
      <c r="AD29" s="37">
        <f t="shared" si="1452"/>
        <v>235506.2055396568</v>
      </c>
      <c r="AE29" s="37">
        <f t="shared" si="1452"/>
        <v>236722.98760161168</v>
      </c>
      <c r="AF29" s="37">
        <f t="shared" si="1452"/>
        <v>237946.05637088665</v>
      </c>
      <c r="AG29" s="37">
        <f t="shared" si="1452"/>
        <v>239175.44432880296</v>
      </c>
      <c r="AH29" s="37">
        <f t="shared" si="1452"/>
        <v>240411.18412450186</v>
      </c>
      <c r="AI29" s="37">
        <f t="shared" si="1452"/>
        <v>241653.30857581174</v>
      </c>
      <c r="AJ29" s="37">
        <f t="shared" si="1452"/>
        <v>242901.8506701201</v>
      </c>
      <c r="AK29" s="37">
        <f t="shared" si="1452"/>
        <v>244156.84356524897</v>
      </c>
      <c r="AL29" s="37">
        <f t="shared" si="1452"/>
        <v>245418.32059033614</v>
      </c>
      <c r="AM29" s="37">
        <f t="shared" si="1452"/>
        <v>246686.31524671952</v>
      </c>
      <c r="AN29" s="37">
        <f t="shared" si="1452"/>
        <v>247960.86120882755</v>
      </c>
      <c r="AO29" s="37">
        <f t="shared" si="1452"/>
        <v>249241.9923250732</v>
      </c>
      <c r="AP29" s="37">
        <f t="shared" si="1452"/>
        <v>250529.74261875276</v>
      </c>
      <c r="AQ29" s="37">
        <f t="shared" si="1452"/>
        <v>251824.14628894962</v>
      </c>
      <c r="AR29" s="37">
        <f t="shared" si="1452"/>
        <v>253125.23771144258</v>
      </c>
      <c r="AS29" s="37">
        <f t="shared" si="1452"/>
        <v>254433.0514396184</v>
      </c>
      <c r="AT29" s="37">
        <f t="shared" si="1452"/>
        <v>255747.62220538969</v>
      </c>
      <c r="AU29" s="37">
        <f t="shared" si="1452"/>
        <v>257068.98492011748</v>
      </c>
      <c r="AV29" s="37">
        <f t="shared" si="1452"/>
        <v>258397.17467553823</v>
      </c>
      <c r="AW29" s="37">
        <f t="shared" si="1452"/>
        <v>259732.22674469504</v>
      </c>
      <c r="AX29" s="37">
        <f t="shared" si="1452"/>
        <v>261074.17658287601</v>
      </c>
      <c r="AY29" s="37">
        <f t="shared" si="1452"/>
        <v>262423.05982855422</v>
      </c>
      <c r="AZ29" s="37">
        <f t="shared" si="1452"/>
        <v>263778.91230433504</v>
      </c>
      <c r="BA29" s="37">
        <f t="shared" si="1452"/>
        <v>265141.77001790749</v>
      </c>
      <c r="BB29" s="37">
        <f t="shared" si="1452"/>
        <v>266511.66916300001</v>
      </c>
      <c r="BC29" s="37">
        <f t="shared" si="1452"/>
        <v>267888.64612034225</v>
      </c>
      <c r="BD29" s="37">
        <f t="shared" si="1452"/>
        <v>269272.73745863058</v>
      </c>
      <c r="BE29" s="37">
        <f t="shared" si="1452"/>
        <v>270663.97993550025</v>
      </c>
      <c r="BF29" s="37">
        <f t="shared" si="1452"/>
        <v>272062.41049850034</v>
      </c>
      <c r="BG29" s="37">
        <f t="shared" si="1452"/>
        <v>273468.06628607586</v>
      </c>
      <c r="BH29" s="37">
        <f t="shared" si="1452"/>
        <v>274880.98462855391</v>
      </c>
      <c r="BI29" s="37">
        <f t="shared" si="1452"/>
        <v>276301.20304913475</v>
      </c>
      <c r="BJ29" s="37">
        <f t="shared" si="1452"/>
        <v>277728.75926488865</v>
      </c>
      <c r="BK29" s="37">
        <f t="shared" si="1452"/>
        <v>279163.69118775718</v>
      </c>
      <c r="BL29" s="37">
        <f t="shared" si="1452"/>
        <v>280606.03692556056</v>
      </c>
      <c r="BM29" s="37">
        <f t="shared" si="1452"/>
        <v>282055.83478300937</v>
      </c>
      <c r="BN29" s="37">
        <f t="shared" si="1452"/>
        <v>283513.12326272158</v>
      </c>
      <c r="BO29" s="37">
        <f t="shared" si="1452"/>
        <v>284977.94106624566</v>
      </c>
      <c r="BP29" s="37">
        <f t="shared" si="1452"/>
        <v>286450.32709508785</v>
      </c>
      <c r="BQ29" s="37">
        <f t="shared" si="1452"/>
        <v>287930.32045174588</v>
      </c>
      <c r="BR29" s="37">
        <f t="shared" si="1452"/>
        <v>289417.96044074662</v>
      </c>
      <c r="BS29" s="37">
        <f t="shared" si="1452"/>
        <v>290913.28656969045</v>
      </c>
      <c r="BT29" s="37">
        <f t="shared" si="1452"/>
        <v>292416.33855030051</v>
      </c>
      <c r="BU29" s="37">
        <f t="shared" ref="BU29:EF29" si="1453">$D$7*(BU25+BU21)/(1+$D$7)</f>
        <v>293927.15629947704</v>
      </c>
      <c r="BV29" s="37">
        <f t="shared" si="1453"/>
        <v>295445.77994035772</v>
      </c>
      <c r="BW29" s="37">
        <f t="shared" si="1453"/>
        <v>296972.24980338285</v>
      </c>
      <c r="BX29" s="37">
        <f t="shared" si="1453"/>
        <v>298506.60642736702</v>
      </c>
      <c r="BY29" s="37">
        <f t="shared" si="1453"/>
        <v>300048.890560575</v>
      </c>
      <c r="BZ29" s="37">
        <f t="shared" si="1453"/>
        <v>301599.14316180471</v>
      </c>
      <c r="CA29" s="37">
        <f t="shared" si="1453"/>
        <v>303157.40540147398</v>
      </c>
      <c r="CB29" s="37">
        <f t="shared" si="1453"/>
        <v>304723.71866271505</v>
      </c>
      <c r="CC29" s="37">
        <f t="shared" si="1453"/>
        <v>306298.1245424723</v>
      </c>
      <c r="CD29" s="37">
        <f t="shared" si="1453"/>
        <v>307880.6648526084</v>
      </c>
      <c r="CE29" s="37">
        <f t="shared" si="1453"/>
        <v>309471.38162101357</v>
      </c>
      <c r="CF29" s="37">
        <f t="shared" si="1453"/>
        <v>311070.31709272217</v>
      </c>
      <c r="CG29" s="37">
        <f t="shared" si="1453"/>
        <v>312677.51373103453</v>
      </c>
      <c r="CH29" s="37">
        <f t="shared" si="1453"/>
        <v>314293.01421864482</v>
      </c>
      <c r="CI29" s="37">
        <f t="shared" si="1453"/>
        <v>315916.86145877454</v>
      </c>
      <c r="CJ29" s="37">
        <f t="shared" si="1453"/>
        <v>317549.0985763116</v>
      </c>
      <c r="CK29" s="37">
        <f t="shared" si="1453"/>
        <v>319189.76891895582</v>
      </c>
      <c r="CL29" s="37">
        <f t="shared" si="1453"/>
        <v>320838.91605837049</v>
      </c>
      <c r="CM29" s="37">
        <f t="shared" si="1453"/>
        <v>322496.58379133872</v>
      </c>
      <c r="CN29" s="37">
        <f t="shared" si="1453"/>
        <v>324162.81614092726</v>
      </c>
      <c r="CO29" s="37">
        <f t="shared" si="1453"/>
        <v>325837.65735765541</v>
      </c>
      <c r="CP29" s="37">
        <f t="shared" si="1453"/>
        <v>327521.15192066994</v>
      </c>
      <c r="CQ29" s="37">
        <f t="shared" si="1453"/>
        <v>329213.34453892673</v>
      </c>
      <c r="CR29" s="37">
        <f t="shared" si="1453"/>
        <v>330914.28015237791</v>
      </c>
      <c r="CS29" s="37">
        <f t="shared" si="1453"/>
        <v>332624.00393316516</v>
      </c>
      <c r="CT29" s="37">
        <f t="shared" si="1453"/>
        <v>334342.56128681981</v>
      </c>
      <c r="CU29" s="37">
        <f t="shared" si="1453"/>
        <v>336069.99785346846</v>
      </c>
      <c r="CV29" s="37">
        <f t="shared" si="1453"/>
        <v>337806.35950904468</v>
      </c>
      <c r="CW29" s="37">
        <f t="shared" si="1453"/>
        <v>339551.69236650801</v>
      </c>
      <c r="CX29" s="37">
        <f t="shared" si="1453"/>
        <v>341306.04277706833</v>
      </c>
      <c r="CY29" s="37">
        <f t="shared" si="1453"/>
        <v>343069.45733141655</v>
      </c>
      <c r="CZ29" s="37">
        <f t="shared" si="1453"/>
        <v>344841.98286096216</v>
      </c>
      <c r="DA29" s="37">
        <f t="shared" si="1453"/>
        <v>346623.66643907718</v>
      </c>
      <c r="DB29" s="37">
        <f t="shared" si="1453"/>
        <v>348414.55538234569</v>
      </c>
      <c r="DC29" s="37">
        <f t="shared" si="1453"/>
        <v>350214.69725182111</v>
      </c>
      <c r="DD29" s="37">
        <f t="shared" si="1453"/>
        <v>352024.13985428889</v>
      </c>
      <c r="DE29" s="37">
        <f t="shared" si="1453"/>
        <v>353842.931243536</v>
      </c>
      <c r="DF29" s="37">
        <f t="shared" si="1453"/>
        <v>355671.11972162756</v>
      </c>
      <c r="DG29" s="37">
        <f t="shared" si="1453"/>
        <v>357508.75384018937</v>
      </c>
      <c r="DH29" s="37">
        <f t="shared" si="1453"/>
        <v>359355.8824016971</v>
      </c>
      <c r="DI29" s="37">
        <f t="shared" si="1453"/>
        <v>361212.55446077243</v>
      </c>
      <c r="DJ29" s="37">
        <f t="shared" si="1453"/>
        <v>363078.81932548649</v>
      </c>
      <c r="DK29" s="37">
        <f t="shared" si="1453"/>
        <v>364954.72655866819</v>
      </c>
      <c r="DL29" s="37">
        <f t="shared" si="1453"/>
        <v>366840.32597922126</v>
      </c>
      <c r="DM29" s="37">
        <f t="shared" si="1453"/>
        <v>368735.66766344721</v>
      </c>
      <c r="DN29" s="37">
        <f t="shared" si="1453"/>
        <v>370640.801946375</v>
      </c>
      <c r="DO29" s="37">
        <f t="shared" si="1453"/>
        <v>372555.77942309808</v>
      </c>
      <c r="DP29" s="37">
        <f t="shared" si="1453"/>
        <v>374480.65095011727</v>
      </c>
      <c r="DQ29" s="37">
        <f t="shared" si="1453"/>
        <v>376415.46764669294</v>
      </c>
      <c r="DR29" s="37">
        <f t="shared" si="1453"/>
        <v>378360.28089620091</v>
      </c>
      <c r="DS29" s="37">
        <f t="shared" si="1453"/>
        <v>380315.14234749792</v>
      </c>
      <c r="DT29" s="37">
        <f t="shared" si="1453"/>
        <v>382280.10391629336</v>
      </c>
      <c r="DU29" s="37">
        <f t="shared" si="1453"/>
        <v>384255.21778652741</v>
      </c>
      <c r="DV29" s="37">
        <f t="shared" si="1453"/>
        <v>386240.53641175793</v>
      </c>
      <c r="DW29" s="37">
        <f t="shared" si="1453"/>
        <v>388236.11251655192</v>
      </c>
      <c r="DX29" s="37">
        <f t="shared" si="1453"/>
        <v>390241.99909788748</v>
      </c>
      <c r="DY29" s="37">
        <f t="shared" si="1453"/>
        <v>392258.24942655989</v>
      </c>
      <c r="DZ29" s="37">
        <f t="shared" si="1453"/>
        <v>394284.91704859713</v>
      </c>
      <c r="EA29" s="37">
        <f t="shared" si="1453"/>
        <v>396322.05578668154</v>
      </c>
      <c r="EB29" s="37">
        <f t="shared" si="1453"/>
        <v>398369.71974157932</v>
      </c>
      <c r="EC29" s="37">
        <f t="shared" si="1453"/>
        <v>400427.9632935776</v>
      </c>
      <c r="ED29" s="37">
        <f t="shared" si="1453"/>
        <v>402496.84110392776</v>
      </c>
      <c r="EE29" s="37">
        <f t="shared" si="1453"/>
        <v>404576.40811629797</v>
      </c>
      <c r="EF29" s="37">
        <f t="shared" si="1453"/>
        <v>406666.71955823223</v>
      </c>
      <c r="EG29" s="37">
        <f t="shared" ref="EG29:GR29" si="1454">$D$7*(EG25+EG21)/(1+$D$7)</f>
        <v>408767.83094261639</v>
      </c>
      <c r="EH29" s="37">
        <f t="shared" si="1454"/>
        <v>410879.79806915316</v>
      </c>
      <c r="EI29" s="37">
        <f t="shared" si="1454"/>
        <v>413002.67702584388</v>
      </c>
      <c r="EJ29" s="37">
        <f t="shared" si="1454"/>
        <v>415136.52419047744</v>
      </c>
      <c r="EK29" s="37">
        <f t="shared" si="1454"/>
        <v>417281.3962321282</v>
      </c>
      <c r="EL29" s="37">
        <f t="shared" si="1454"/>
        <v>419437.35011266079</v>
      </c>
      <c r="EM29" s="37">
        <f t="shared" si="1454"/>
        <v>421604.44308824278</v>
      </c>
      <c r="EN29" s="37">
        <f t="shared" si="1454"/>
        <v>423782.7327108655</v>
      </c>
      <c r="EO29" s="37">
        <f t="shared" si="1454"/>
        <v>425972.2768298717</v>
      </c>
      <c r="EP29" s="37">
        <f t="shared" si="1454"/>
        <v>428173.13359349268</v>
      </c>
      <c r="EQ29" s="37">
        <f t="shared" si="1454"/>
        <v>430385.36145039235</v>
      </c>
      <c r="ER29" s="37">
        <f t="shared" si="1454"/>
        <v>432609.01915121934</v>
      </c>
      <c r="ES29" s="37">
        <f t="shared" si="1454"/>
        <v>434844.16575016739</v>
      </c>
      <c r="ET29" s="37">
        <f t="shared" si="1454"/>
        <v>437090.86060654325</v>
      </c>
      <c r="EU29" s="37">
        <f t="shared" si="1454"/>
        <v>439349.16338634369</v>
      </c>
      <c r="EV29" s="37">
        <f t="shared" si="1454"/>
        <v>441619.13406383974</v>
      </c>
      <c r="EW29" s="37">
        <f t="shared" si="1454"/>
        <v>443900.8329231696</v>
      </c>
      <c r="EX29" s="37">
        <f t="shared" si="1454"/>
        <v>446194.32055993937</v>
      </c>
      <c r="EY29" s="37">
        <f t="shared" si="1454"/>
        <v>448499.65788283234</v>
      </c>
      <c r="EZ29" s="37">
        <f t="shared" si="1454"/>
        <v>450816.90611522697</v>
      </c>
      <c r="FA29" s="37">
        <f t="shared" si="1454"/>
        <v>453146.12679682235</v>
      </c>
      <c r="FB29" s="37">
        <f t="shared" si="1454"/>
        <v>455487.38178527268</v>
      </c>
      <c r="FC29" s="37">
        <f t="shared" si="1454"/>
        <v>457840.73325782985</v>
      </c>
      <c r="FD29" s="37">
        <f t="shared" si="1454"/>
        <v>460206.2437129952</v>
      </c>
      <c r="FE29" s="37">
        <f t="shared" si="1454"/>
        <v>462583.97597217903</v>
      </c>
      <c r="FF29" s="37">
        <f t="shared" si="1454"/>
        <v>464973.99318136869</v>
      </c>
      <c r="FG29" s="37">
        <f t="shared" si="1454"/>
        <v>467376.35881280579</v>
      </c>
      <c r="FH29" s="37">
        <f t="shared" si="1454"/>
        <v>469791.1366666719</v>
      </c>
      <c r="FI29" s="37">
        <f t="shared" si="1454"/>
        <v>472218.39087278303</v>
      </c>
      <c r="FJ29" s="37">
        <f t="shared" si="1454"/>
        <v>474658.18589229247</v>
      </c>
      <c r="FK29" s="37">
        <f t="shared" si="1454"/>
        <v>477110.58651940268</v>
      </c>
      <c r="FL29" s="37">
        <f t="shared" si="1454"/>
        <v>479575.65788308624</v>
      </c>
      <c r="FM29" s="37">
        <f t="shared" si="1454"/>
        <v>482053.46544881555</v>
      </c>
      <c r="FN29" s="37">
        <f t="shared" si="1454"/>
        <v>484544.07502030104</v>
      </c>
      <c r="FO29" s="37">
        <f t="shared" si="1454"/>
        <v>487047.55274123931</v>
      </c>
      <c r="FP29" s="37">
        <f t="shared" si="1454"/>
        <v>489563.96509706898</v>
      </c>
      <c r="FQ29" s="37">
        <f t="shared" si="1454"/>
        <v>492093.37891673722</v>
      </c>
      <c r="FR29" s="37">
        <f t="shared" si="1454"/>
        <v>494635.86137447372</v>
      </c>
      <c r="FS29" s="37">
        <f t="shared" si="1454"/>
        <v>497191.47999157512</v>
      </c>
      <c r="FT29" s="37">
        <f t="shared" si="1454"/>
        <v>499760.30263819831</v>
      </c>
      <c r="FU29" s="37">
        <f t="shared" si="1454"/>
        <v>502342.3975351624</v>
      </c>
      <c r="FV29" s="37">
        <f t="shared" si="1454"/>
        <v>504937.83325576072</v>
      </c>
      <c r="FW29" s="37">
        <f t="shared" si="1454"/>
        <v>507546.67872758216</v>
      </c>
      <c r="FX29" s="37">
        <f t="shared" si="1454"/>
        <v>510169.00323434133</v>
      </c>
      <c r="FY29" s="37">
        <f t="shared" si="1454"/>
        <v>512804.87641771871</v>
      </c>
      <c r="FZ29" s="37">
        <f t="shared" si="1454"/>
        <v>515454.36827921018</v>
      </c>
      <c r="GA29" s="37">
        <f t="shared" si="1454"/>
        <v>518117.54918198619</v>
      </c>
      <c r="GB29" s="37">
        <f t="shared" si="1454"/>
        <v>520794.4898527597</v>
      </c>
      <c r="GC29" s="37">
        <f t="shared" si="1454"/>
        <v>523485.26138366561</v>
      </c>
      <c r="GD29" s="37">
        <f t="shared" si="1454"/>
        <v>526189.93523414794</v>
      </c>
      <c r="GE29" s="37">
        <f t="shared" si="1454"/>
        <v>528908.58323285764</v>
      </c>
      <c r="GF29" s="37">
        <f t="shared" si="1454"/>
        <v>531641.27757956088</v>
      </c>
      <c r="GG29" s="37">
        <f t="shared" si="1454"/>
        <v>534388.09084705519</v>
      </c>
      <c r="GH29" s="37">
        <f t="shared" si="1454"/>
        <v>537149.09598309826</v>
      </c>
      <c r="GI29" s="37">
        <f t="shared" si="1454"/>
        <v>539924.36631234433</v>
      </c>
      <c r="GJ29" s="37">
        <f t="shared" si="1454"/>
        <v>542713.97553829139</v>
      </c>
      <c r="GK29" s="37">
        <f t="shared" si="1454"/>
        <v>545517.99774523929</v>
      </c>
      <c r="GL29" s="37">
        <f t="shared" si="1454"/>
        <v>548336.50740025635</v>
      </c>
      <c r="GM29" s="37">
        <f t="shared" si="1454"/>
        <v>551169.57935515768</v>
      </c>
      <c r="GN29" s="37">
        <f t="shared" si="1454"/>
        <v>554017.28884849267</v>
      </c>
      <c r="GO29" s="37">
        <f t="shared" si="1454"/>
        <v>556879.71150754311</v>
      </c>
      <c r="GP29" s="37">
        <f t="shared" si="1454"/>
        <v>559756.92335033207</v>
      </c>
      <c r="GQ29" s="37">
        <f t="shared" si="1454"/>
        <v>562649.0007876422</v>
      </c>
      <c r="GR29" s="37">
        <f t="shared" si="1454"/>
        <v>565556.02062504494</v>
      </c>
      <c r="GS29" s="37">
        <f t="shared" ref="GS29:JD29" si="1455">$D$7*(GS25+GS21)/(1+$D$7)</f>
        <v>568478.06006494106</v>
      </c>
      <c r="GT29" s="37">
        <f t="shared" si="1455"/>
        <v>571415.19670861005</v>
      </c>
      <c r="GU29" s="37">
        <f t="shared" si="1455"/>
        <v>574367.5085582711</v>
      </c>
      <c r="GV29" s="37">
        <f t="shared" si="1455"/>
        <v>577335.07401915547</v>
      </c>
      <c r="GW29" s="37">
        <f t="shared" si="1455"/>
        <v>580317.97190158791</v>
      </c>
      <c r="GX29" s="37">
        <f t="shared" si="1455"/>
        <v>583316.28142307932</v>
      </c>
      <c r="GY29" s="37">
        <f t="shared" si="1455"/>
        <v>586330.08221043192</v>
      </c>
      <c r="GZ29" s="37">
        <f t="shared" si="1455"/>
        <v>589359.4543018525</v>
      </c>
      <c r="HA29" s="37">
        <f t="shared" si="1455"/>
        <v>592404.47814907867</v>
      </c>
      <c r="HB29" s="37">
        <f t="shared" si="1455"/>
        <v>595465.23461951572</v>
      </c>
      <c r="HC29" s="37">
        <f t="shared" si="1455"/>
        <v>598541.80499838316</v>
      </c>
      <c r="HD29" s="37">
        <f t="shared" si="1455"/>
        <v>601634.27099087473</v>
      </c>
      <c r="HE29" s="37">
        <f t="shared" si="1455"/>
        <v>604742.71472432767</v>
      </c>
      <c r="HF29" s="37">
        <f t="shared" si="1455"/>
        <v>607867.21875040338</v>
      </c>
      <c r="HG29" s="37">
        <f t="shared" si="1455"/>
        <v>611007.86604728049</v>
      </c>
      <c r="HH29" s="37">
        <f t="shared" si="1455"/>
        <v>614164.74002185813</v>
      </c>
      <c r="HI29" s="37">
        <f t="shared" si="1455"/>
        <v>617337.92451197095</v>
      </c>
      <c r="HJ29" s="37">
        <f t="shared" si="1455"/>
        <v>620527.50378861616</v>
      </c>
      <c r="HK29" s="37">
        <f t="shared" si="1455"/>
        <v>623733.56255819078</v>
      </c>
      <c r="HL29" s="37">
        <f t="shared" si="1455"/>
        <v>626956.18596474139</v>
      </c>
      <c r="HM29" s="37">
        <f t="shared" si="1455"/>
        <v>630195.45959222584</v>
      </c>
      <c r="HN29" s="37">
        <f t="shared" si="1455"/>
        <v>633451.46946678567</v>
      </c>
      <c r="HO29" s="37">
        <f t="shared" si="1455"/>
        <v>636724.30205903074</v>
      </c>
      <c r="HP29" s="37">
        <f t="shared" si="1455"/>
        <v>640014.04428633582</v>
      </c>
      <c r="HQ29" s="37">
        <f t="shared" si="1455"/>
        <v>643320.78351514856</v>
      </c>
      <c r="HR29" s="37">
        <f t="shared" si="1455"/>
        <v>646644.60756331019</v>
      </c>
      <c r="HS29" s="37">
        <f t="shared" si="1455"/>
        <v>649985.60470238724</v>
      </c>
      <c r="HT29" s="37">
        <f t="shared" si="1455"/>
        <v>653343.86366001621</v>
      </c>
      <c r="HU29" s="37">
        <f t="shared" si="1455"/>
        <v>656719.47362225957</v>
      </c>
      <c r="HV29" s="37">
        <f t="shared" si="1455"/>
        <v>660112.52423597465</v>
      </c>
      <c r="HW29" s="37">
        <f t="shared" si="1455"/>
        <v>663523.10561119393</v>
      </c>
      <c r="HX29" s="37">
        <f t="shared" si="1455"/>
        <v>666951.30832351837</v>
      </c>
      <c r="HY29" s="37">
        <f t="shared" si="1455"/>
        <v>670397.22341652319</v>
      </c>
      <c r="HZ29" s="37">
        <f t="shared" si="1455"/>
        <v>673860.94240417518</v>
      </c>
      <c r="IA29" s="37">
        <f t="shared" si="1455"/>
        <v>677342.55727326346</v>
      </c>
      <c r="IB29" s="37">
        <f t="shared" si="1455"/>
        <v>680842.16048584203</v>
      </c>
      <c r="IC29" s="37">
        <f t="shared" si="1455"/>
        <v>684359.84498168551</v>
      </c>
      <c r="ID29" s="37">
        <f t="shared" si="1455"/>
        <v>687895.70418075763</v>
      </c>
      <c r="IE29" s="37">
        <f t="shared" si="1455"/>
        <v>691449.83198569145</v>
      </c>
      <c r="IF29" s="37">
        <f t="shared" si="1455"/>
        <v>695022.32278428436</v>
      </c>
      <c r="IG29" s="37">
        <f t="shared" si="1455"/>
        <v>698613.27145200304</v>
      </c>
      <c r="IH29" s="37">
        <f t="shared" si="1455"/>
        <v>702222.77335450507</v>
      </c>
      <c r="II29" s="37">
        <f t="shared" si="1455"/>
        <v>705850.92435016995</v>
      </c>
      <c r="IJ29" s="37">
        <f t="shared" si="1455"/>
        <v>709497.82079264591</v>
      </c>
      <c r="IK29" s="37">
        <f t="shared" si="1455"/>
        <v>713163.55953340803</v>
      </c>
      <c r="IL29" s="37">
        <f t="shared" si="1455"/>
        <v>716848.23792433063</v>
      </c>
      <c r="IM29" s="37">
        <f t="shared" si="1455"/>
        <v>720551.95382027305</v>
      </c>
      <c r="IN29" s="37">
        <f>$D$7*(IN25+IN21)/(1+$D$7)</f>
        <v>34057608.138918504</v>
      </c>
      <c r="IO29" s="37">
        <f t="shared" si="1455"/>
        <v>0</v>
      </c>
      <c r="IP29" s="37">
        <f t="shared" si="1455"/>
        <v>0</v>
      </c>
      <c r="IQ29" s="37">
        <f t="shared" si="1455"/>
        <v>0</v>
      </c>
      <c r="IR29" s="37">
        <f t="shared" si="1455"/>
        <v>0</v>
      </c>
      <c r="IS29" s="37">
        <f t="shared" si="1455"/>
        <v>0</v>
      </c>
      <c r="IT29" s="37">
        <f t="shared" si="1455"/>
        <v>0</v>
      </c>
      <c r="IU29" s="37">
        <f t="shared" si="1455"/>
        <v>0</v>
      </c>
      <c r="IV29" s="37">
        <f t="shared" si="1455"/>
        <v>0</v>
      </c>
      <c r="IW29" s="37">
        <f t="shared" si="1455"/>
        <v>0</v>
      </c>
      <c r="IX29" s="37">
        <f t="shared" si="1455"/>
        <v>0</v>
      </c>
      <c r="IY29" s="37">
        <f t="shared" si="1455"/>
        <v>0</v>
      </c>
      <c r="IZ29" s="37">
        <f t="shared" si="1455"/>
        <v>0</v>
      </c>
      <c r="JA29" s="37">
        <f t="shared" si="1455"/>
        <v>0</v>
      </c>
      <c r="JB29" s="37">
        <f t="shared" si="1455"/>
        <v>0</v>
      </c>
      <c r="JC29" s="37">
        <f t="shared" si="1455"/>
        <v>0</v>
      </c>
      <c r="JD29" s="37">
        <f t="shared" si="1455"/>
        <v>0</v>
      </c>
      <c r="JE29" s="37">
        <f t="shared" ref="JE29:LP29" si="1456">$D$7*(JE25+JE21)/(1+$D$7)</f>
        <v>0</v>
      </c>
      <c r="JF29" s="37">
        <f t="shared" si="1456"/>
        <v>0</v>
      </c>
      <c r="JG29" s="37">
        <f t="shared" si="1456"/>
        <v>0</v>
      </c>
      <c r="JH29" s="37">
        <f t="shared" si="1456"/>
        <v>0</v>
      </c>
      <c r="JI29" s="37">
        <f t="shared" si="1456"/>
        <v>0</v>
      </c>
      <c r="JJ29" s="37">
        <f t="shared" si="1456"/>
        <v>0</v>
      </c>
      <c r="JK29" s="37">
        <f t="shared" si="1456"/>
        <v>0</v>
      </c>
      <c r="JL29" s="37">
        <f t="shared" si="1456"/>
        <v>0</v>
      </c>
      <c r="JM29" s="37">
        <f t="shared" si="1456"/>
        <v>0</v>
      </c>
      <c r="JN29" s="37">
        <f t="shared" si="1456"/>
        <v>0</v>
      </c>
      <c r="JO29" s="37">
        <f t="shared" si="1456"/>
        <v>0</v>
      </c>
      <c r="JP29" s="37">
        <f t="shared" si="1456"/>
        <v>0</v>
      </c>
      <c r="JQ29" s="37">
        <f t="shared" si="1456"/>
        <v>0</v>
      </c>
      <c r="JR29" s="37">
        <f t="shared" si="1456"/>
        <v>0</v>
      </c>
      <c r="JS29" s="37">
        <f t="shared" si="1456"/>
        <v>0</v>
      </c>
      <c r="JT29" s="37">
        <f t="shared" si="1456"/>
        <v>0</v>
      </c>
      <c r="JU29" s="37">
        <f t="shared" si="1456"/>
        <v>0</v>
      </c>
      <c r="JV29" s="37">
        <f t="shared" si="1456"/>
        <v>0</v>
      </c>
      <c r="JW29" s="37">
        <f t="shared" si="1456"/>
        <v>0</v>
      </c>
      <c r="JX29" s="37">
        <f t="shared" si="1456"/>
        <v>0</v>
      </c>
      <c r="JY29" s="37">
        <f t="shared" si="1456"/>
        <v>0</v>
      </c>
      <c r="JZ29" s="37">
        <f t="shared" si="1456"/>
        <v>0</v>
      </c>
      <c r="KA29" s="37">
        <f t="shared" si="1456"/>
        <v>0</v>
      </c>
      <c r="KB29" s="37">
        <f t="shared" si="1456"/>
        <v>0</v>
      </c>
      <c r="KC29" s="37">
        <f t="shared" si="1456"/>
        <v>0</v>
      </c>
      <c r="KD29" s="37">
        <f t="shared" si="1456"/>
        <v>0</v>
      </c>
      <c r="KE29" s="37">
        <f t="shared" si="1456"/>
        <v>0</v>
      </c>
      <c r="KF29" s="37">
        <f t="shared" si="1456"/>
        <v>0</v>
      </c>
      <c r="KG29" s="37">
        <f t="shared" si="1456"/>
        <v>0</v>
      </c>
      <c r="KH29" s="37">
        <f t="shared" si="1456"/>
        <v>0</v>
      </c>
      <c r="KI29" s="37">
        <f t="shared" si="1456"/>
        <v>0</v>
      </c>
      <c r="KJ29" s="37">
        <f t="shared" si="1456"/>
        <v>0</v>
      </c>
      <c r="KK29" s="37">
        <f t="shared" si="1456"/>
        <v>0</v>
      </c>
      <c r="KL29" s="37">
        <f t="shared" si="1456"/>
        <v>0</v>
      </c>
      <c r="KM29" s="37">
        <f t="shared" si="1456"/>
        <v>0</v>
      </c>
      <c r="KN29" s="37">
        <f t="shared" si="1456"/>
        <v>0</v>
      </c>
      <c r="KO29" s="37">
        <f t="shared" si="1456"/>
        <v>0</v>
      </c>
      <c r="KP29" s="37">
        <f t="shared" si="1456"/>
        <v>0</v>
      </c>
      <c r="KQ29" s="37">
        <f t="shared" si="1456"/>
        <v>0</v>
      </c>
      <c r="KR29" s="37">
        <f t="shared" si="1456"/>
        <v>0</v>
      </c>
      <c r="KS29" s="37">
        <f t="shared" si="1456"/>
        <v>0</v>
      </c>
      <c r="KT29" s="37">
        <f t="shared" si="1456"/>
        <v>0</v>
      </c>
      <c r="KU29" s="37">
        <f t="shared" si="1456"/>
        <v>0</v>
      </c>
      <c r="KV29" s="37">
        <f t="shared" si="1456"/>
        <v>0</v>
      </c>
      <c r="KW29" s="37">
        <f t="shared" si="1456"/>
        <v>0</v>
      </c>
      <c r="KX29" s="37">
        <f t="shared" si="1456"/>
        <v>0</v>
      </c>
      <c r="KY29" s="37">
        <f t="shared" si="1456"/>
        <v>0</v>
      </c>
      <c r="KZ29" s="37">
        <f t="shared" si="1456"/>
        <v>0</v>
      </c>
      <c r="LA29" s="37">
        <f t="shared" si="1456"/>
        <v>0</v>
      </c>
      <c r="LB29" s="37">
        <f t="shared" si="1456"/>
        <v>0</v>
      </c>
      <c r="LC29" s="37">
        <f t="shared" si="1456"/>
        <v>0</v>
      </c>
      <c r="LD29" s="37">
        <f t="shared" si="1456"/>
        <v>0</v>
      </c>
      <c r="LE29" s="37">
        <f t="shared" si="1456"/>
        <v>0</v>
      </c>
      <c r="LF29" s="37">
        <f t="shared" si="1456"/>
        <v>0</v>
      </c>
      <c r="LG29" s="37">
        <f t="shared" si="1456"/>
        <v>0</v>
      </c>
      <c r="LH29" s="37">
        <f t="shared" si="1456"/>
        <v>0</v>
      </c>
      <c r="LI29" s="37">
        <f t="shared" si="1456"/>
        <v>0</v>
      </c>
      <c r="LJ29" s="37">
        <f t="shared" si="1456"/>
        <v>0</v>
      </c>
      <c r="LK29" s="37">
        <f t="shared" si="1456"/>
        <v>0</v>
      </c>
      <c r="LL29" s="37">
        <f t="shared" si="1456"/>
        <v>0</v>
      </c>
      <c r="LM29" s="37">
        <f t="shared" si="1456"/>
        <v>0</v>
      </c>
      <c r="LN29" s="37">
        <f t="shared" si="1456"/>
        <v>0</v>
      </c>
      <c r="LO29" s="37">
        <f t="shared" si="1456"/>
        <v>0</v>
      </c>
      <c r="LP29" s="37">
        <f t="shared" si="1456"/>
        <v>0</v>
      </c>
      <c r="LQ29" s="37">
        <f t="shared" ref="LQ29:ND29" si="1457">$D$7*(LQ25+LQ21)/(1+$D$7)</f>
        <v>0</v>
      </c>
      <c r="LR29" s="37">
        <f t="shared" si="1457"/>
        <v>0</v>
      </c>
      <c r="LS29" s="37">
        <f t="shared" si="1457"/>
        <v>0</v>
      </c>
      <c r="LT29" s="37">
        <f t="shared" si="1457"/>
        <v>0</v>
      </c>
      <c r="LU29" s="37">
        <f t="shared" si="1457"/>
        <v>0</v>
      </c>
      <c r="LV29" s="37">
        <f t="shared" si="1457"/>
        <v>0</v>
      </c>
      <c r="LW29" s="37">
        <f t="shared" si="1457"/>
        <v>0</v>
      </c>
      <c r="LX29" s="37">
        <f t="shared" si="1457"/>
        <v>0</v>
      </c>
      <c r="LY29" s="37">
        <f t="shared" si="1457"/>
        <v>0</v>
      </c>
      <c r="LZ29" s="37">
        <f t="shared" si="1457"/>
        <v>0</v>
      </c>
      <c r="MA29" s="37">
        <f t="shared" si="1457"/>
        <v>0</v>
      </c>
      <c r="MB29" s="37">
        <f t="shared" si="1457"/>
        <v>0</v>
      </c>
      <c r="MC29" s="37">
        <f t="shared" si="1457"/>
        <v>0</v>
      </c>
      <c r="MD29" s="37">
        <f t="shared" si="1457"/>
        <v>0</v>
      </c>
      <c r="ME29" s="37">
        <f t="shared" si="1457"/>
        <v>0</v>
      </c>
      <c r="MF29" s="37">
        <f t="shared" si="1457"/>
        <v>0</v>
      </c>
      <c r="MG29" s="37">
        <f t="shared" si="1457"/>
        <v>0</v>
      </c>
      <c r="MH29" s="37">
        <f t="shared" si="1457"/>
        <v>0</v>
      </c>
      <c r="MI29" s="37">
        <f t="shared" si="1457"/>
        <v>0</v>
      </c>
      <c r="MJ29" s="37">
        <f t="shared" si="1457"/>
        <v>0</v>
      </c>
      <c r="MK29" s="37">
        <f t="shared" si="1457"/>
        <v>0</v>
      </c>
      <c r="ML29" s="37">
        <f t="shared" si="1457"/>
        <v>0</v>
      </c>
      <c r="MM29" s="37">
        <f t="shared" si="1457"/>
        <v>0</v>
      </c>
      <c r="MN29" s="37">
        <f t="shared" si="1457"/>
        <v>0</v>
      </c>
      <c r="MO29" s="37">
        <f t="shared" si="1457"/>
        <v>0</v>
      </c>
      <c r="MP29" s="37">
        <f t="shared" si="1457"/>
        <v>0</v>
      </c>
      <c r="MQ29" s="37">
        <f t="shared" si="1457"/>
        <v>0</v>
      </c>
      <c r="MR29" s="37">
        <f t="shared" si="1457"/>
        <v>0</v>
      </c>
      <c r="MS29" s="37">
        <f t="shared" si="1457"/>
        <v>0</v>
      </c>
      <c r="MT29" s="37">
        <f t="shared" si="1457"/>
        <v>0</v>
      </c>
      <c r="MU29" s="37">
        <f t="shared" si="1457"/>
        <v>0</v>
      </c>
      <c r="MV29" s="37">
        <f t="shared" si="1457"/>
        <v>0</v>
      </c>
      <c r="MW29" s="37">
        <f t="shared" si="1457"/>
        <v>0</v>
      </c>
      <c r="MX29" s="37">
        <f t="shared" si="1457"/>
        <v>0</v>
      </c>
      <c r="MY29" s="37">
        <f t="shared" si="1457"/>
        <v>0</v>
      </c>
      <c r="MZ29" s="37">
        <f t="shared" si="1457"/>
        <v>0</v>
      </c>
      <c r="NA29" s="37">
        <f t="shared" si="1457"/>
        <v>0</v>
      </c>
      <c r="NB29" s="37">
        <f t="shared" si="1457"/>
        <v>0</v>
      </c>
      <c r="NC29" s="37">
        <f t="shared" si="1457"/>
        <v>0</v>
      </c>
      <c r="ND29" s="37">
        <f t="shared" si="1457"/>
        <v>0</v>
      </c>
    </row>
    <row r="30" spans="1:368" x14ac:dyDescent="0.25">
      <c r="A30" s="4"/>
    </row>
    <row r="31" spans="1:368" s="4" customFormat="1" x14ac:dyDescent="0.25">
      <c r="B31" s="4" t="s">
        <v>44</v>
      </c>
      <c r="C31" s="5"/>
      <c r="D31" s="13">
        <f>SUM(H31:ND31)</f>
        <v>704344324.59118986</v>
      </c>
      <c r="G31" s="5"/>
      <c r="H31" s="6">
        <f t="shared" ref="H31:BS31" si="1458">H16+H19+H21+H25+H24+H27</f>
        <v>-792000000</v>
      </c>
      <c r="I31" s="6">
        <f t="shared" si="1458"/>
        <v>5401434.6857965402</v>
      </c>
      <c r="J31" s="6">
        <f t="shared" si="1458"/>
        <v>5401434.6857965393</v>
      </c>
      <c r="K31" s="6">
        <f t="shared" si="1458"/>
        <v>5401434.6857965393</v>
      </c>
      <c r="L31" s="6">
        <f t="shared" si="1458"/>
        <v>5401434.6857965393</v>
      </c>
      <c r="M31" s="6">
        <f t="shared" si="1458"/>
        <v>5401434.6857965393</v>
      </c>
      <c r="N31" s="6">
        <f t="shared" si="1458"/>
        <v>5401434.6857965393</v>
      </c>
      <c r="O31" s="6">
        <f t="shared" si="1458"/>
        <v>5401434.6857965402</v>
      </c>
      <c r="P31" s="6">
        <f t="shared" si="1458"/>
        <v>5401434.6857965402</v>
      </c>
      <c r="Q31" s="6">
        <f t="shared" si="1458"/>
        <v>5401434.6857965393</v>
      </c>
      <c r="R31" s="6">
        <f t="shared" si="1458"/>
        <v>5401434.6857965402</v>
      </c>
      <c r="S31" s="6">
        <f t="shared" si="1458"/>
        <v>5401434.6857965402</v>
      </c>
      <c r="T31" s="6">
        <f t="shared" si="1458"/>
        <v>5401434.6857965393</v>
      </c>
      <c r="U31" s="6">
        <f t="shared" si="1458"/>
        <v>5401434.6857965393</v>
      </c>
      <c r="V31" s="6">
        <f t="shared" si="1458"/>
        <v>5401434.6857965393</v>
      </c>
      <c r="W31" s="6">
        <f t="shared" si="1458"/>
        <v>5401434.6857965393</v>
      </c>
      <c r="X31" s="6">
        <f t="shared" si="1458"/>
        <v>5401434.6857965393</v>
      </c>
      <c r="Y31" s="6">
        <f t="shared" si="1458"/>
        <v>5401434.6857965402</v>
      </c>
      <c r="Z31" s="6">
        <f t="shared" si="1458"/>
        <v>5401434.6857965393</v>
      </c>
      <c r="AA31" s="6">
        <f t="shared" si="1458"/>
        <v>5401434.6857965393</v>
      </c>
      <c r="AB31" s="6">
        <f t="shared" si="1458"/>
        <v>5401434.6857965402</v>
      </c>
      <c r="AC31" s="6">
        <f t="shared" si="1458"/>
        <v>5401434.6857965393</v>
      </c>
      <c r="AD31" s="6">
        <f t="shared" si="1458"/>
        <v>5401434.6857965402</v>
      </c>
      <c r="AE31" s="6">
        <f t="shared" si="1458"/>
        <v>5401434.6857965402</v>
      </c>
      <c r="AF31" s="6">
        <f t="shared" si="1458"/>
        <v>5401434.6857965402</v>
      </c>
      <c r="AG31" s="6">
        <f t="shared" si="1458"/>
        <v>5401434.6857965402</v>
      </c>
      <c r="AH31" s="6">
        <f t="shared" si="1458"/>
        <v>5401434.6857965393</v>
      </c>
      <c r="AI31" s="6">
        <f t="shared" si="1458"/>
        <v>5401434.6857965402</v>
      </c>
      <c r="AJ31" s="6">
        <f t="shared" si="1458"/>
        <v>5401434.6857965402</v>
      </c>
      <c r="AK31" s="6">
        <f t="shared" si="1458"/>
        <v>5401434.6857965393</v>
      </c>
      <c r="AL31" s="6">
        <f t="shared" si="1458"/>
        <v>5401434.6857965402</v>
      </c>
      <c r="AM31" s="6">
        <f t="shared" si="1458"/>
        <v>5401434.6857965402</v>
      </c>
      <c r="AN31" s="6">
        <f t="shared" si="1458"/>
        <v>5401434.6857965402</v>
      </c>
      <c r="AO31" s="6">
        <f t="shared" si="1458"/>
        <v>5401434.6857965393</v>
      </c>
      <c r="AP31" s="6">
        <f t="shared" si="1458"/>
        <v>5401434.6857965393</v>
      </c>
      <c r="AQ31" s="6">
        <f t="shared" si="1458"/>
        <v>5401434.6857965402</v>
      </c>
      <c r="AR31" s="6">
        <f t="shared" si="1458"/>
        <v>5401434.6857965402</v>
      </c>
      <c r="AS31" s="6">
        <f t="shared" si="1458"/>
        <v>5401434.6857965402</v>
      </c>
      <c r="AT31" s="6">
        <f t="shared" si="1458"/>
        <v>5401434.6857965402</v>
      </c>
      <c r="AU31" s="6">
        <f t="shared" si="1458"/>
        <v>5401434.6857965393</v>
      </c>
      <c r="AV31" s="6">
        <f t="shared" si="1458"/>
        <v>5401434.6857965402</v>
      </c>
      <c r="AW31" s="6">
        <f t="shared" si="1458"/>
        <v>5401434.6857965393</v>
      </c>
      <c r="AX31" s="6">
        <f t="shared" si="1458"/>
        <v>5401434.6857965402</v>
      </c>
      <c r="AY31" s="6">
        <f t="shared" si="1458"/>
        <v>5401434.6857965393</v>
      </c>
      <c r="AZ31" s="6">
        <f t="shared" si="1458"/>
        <v>5401434.6857965393</v>
      </c>
      <c r="BA31" s="6">
        <f t="shared" si="1458"/>
        <v>5401434.6857965393</v>
      </c>
      <c r="BB31" s="6">
        <f t="shared" si="1458"/>
        <v>5401434.6857965402</v>
      </c>
      <c r="BC31" s="6">
        <f t="shared" si="1458"/>
        <v>5401434.6857965402</v>
      </c>
      <c r="BD31" s="6">
        <f t="shared" si="1458"/>
        <v>5401434.6857965384</v>
      </c>
      <c r="BE31" s="6">
        <f t="shared" si="1458"/>
        <v>5401434.6857965402</v>
      </c>
      <c r="BF31" s="6">
        <f t="shared" si="1458"/>
        <v>5401434.6857965402</v>
      </c>
      <c r="BG31" s="6">
        <f t="shared" si="1458"/>
        <v>5401434.6857965402</v>
      </c>
      <c r="BH31" s="6">
        <f t="shared" si="1458"/>
        <v>5401434.6857965393</v>
      </c>
      <c r="BI31" s="6">
        <f t="shared" si="1458"/>
        <v>5401434.6857965393</v>
      </c>
      <c r="BJ31" s="6">
        <f t="shared" si="1458"/>
        <v>5401434.6857965402</v>
      </c>
      <c r="BK31" s="6">
        <f t="shared" si="1458"/>
        <v>5401434.6857965393</v>
      </c>
      <c r="BL31" s="6">
        <f t="shared" si="1458"/>
        <v>5401434.6857965393</v>
      </c>
      <c r="BM31" s="6">
        <f t="shared" si="1458"/>
        <v>5401434.6857965393</v>
      </c>
      <c r="BN31" s="6">
        <f t="shared" si="1458"/>
        <v>5401434.6857965402</v>
      </c>
      <c r="BO31" s="6">
        <f t="shared" si="1458"/>
        <v>5401434.6857965393</v>
      </c>
      <c r="BP31" s="6">
        <f t="shared" si="1458"/>
        <v>5401434.6857965393</v>
      </c>
      <c r="BQ31" s="6">
        <f t="shared" si="1458"/>
        <v>5401434.6857965393</v>
      </c>
      <c r="BR31" s="6">
        <f t="shared" si="1458"/>
        <v>5401434.6857965402</v>
      </c>
      <c r="BS31" s="6">
        <f t="shared" si="1458"/>
        <v>5401434.6857965393</v>
      </c>
      <c r="BT31" s="6">
        <f t="shared" ref="BT31:EE31" si="1459">BT16+BT19+BT21+BT25+BT24+BT27</f>
        <v>5401434.6857965393</v>
      </c>
      <c r="BU31" s="6">
        <f t="shared" si="1459"/>
        <v>5401434.6857965393</v>
      </c>
      <c r="BV31" s="6">
        <f t="shared" si="1459"/>
        <v>5401434.6857965393</v>
      </c>
      <c r="BW31" s="6">
        <f t="shared" si="1459"/>
        <v>5401434.6857965402</v>
      </c>
      <c r="BX31" s="6">
        <f t="shared" si="1459"/>
        <v>5401434.6857965402</v>
      </c>
      <c r="BY31" s="6">
        <f t="shared" si="1459"/>
        <v>5401434.6857965393</v>
      </c>
      <c r="BZ31" s="6">
        <f t="shared" si="1459"/>
        <v>5401434.6857965402</v>
      </c>
      <c r="CA31" s="6">
        <f t="shared" si="1459"/>
        <v>5401434.6857965393</v>
      </c>
      <c r="CB31" s="6">
        <f t="shared" si="1459"/>
        <v>5401434.6857965393</v>
      </c>
      <c r="CC31" s="6">
        <f t="shared" si="1459"/>
        <v>5401434.6857965384</v>
      </c>
      <c r="CD31" s="6">
        <f t="shared" si="1459"/>
        <v>5401434.6857965402</v>
      </c>
      <c r="CE31" s="6">
        <f t="shared" si="1459"/>
        <v>5401434.6857965402</v>
      </c>
      <c r="CF31" s="6">
        <f t="shared" si="1459"/>
        <v>5401434.6857965402</v>
      </c>
      <c r="CG31" s="6">
        <f t="shared" si="1459"/>
        <v>5401434.6857965384</v>
      </c>
      <c r="CH31" s="6">
        <f t="shared" si="1459"/>
        <v>5401434.6857965393</v>
      </c>
      <c r="CI31" s="6">
        <f t="shared" si="1459"/>
        <v>5401434.6857965393</v>
      </c>
      <c r="CJ31" s="6">
        <f t="shared" si="1459"/>
        <v>5401434.6857965402</v>
      </c>
      <c r="CK31" s="6">
        <f t="shared" si="1459"/>
        <v>5401434.6857965393</v>
      </c>
      <c r="CL31" s="6">
        <f t="shared" si="1459"/>
        <v>5401434.6857965402</v>
      </c>
      <c r="CM31" s="6">
        <f t="shared" si="1459"/>
        <v>5401434.6857965402</v>
      </c>
      <c r="CN31" s="6">
        <f t="shared" si="1459"/>
        <v>5401434.6857965393</v>
      </c>
      <c r="CO31" s="6">
        <f t="shared" si="1459"/>
        <v>5401434.6857965402</v>
      </c>
      <c r="CP31" s="6">
        <f t="shared" si="1459"/>
        <v>5401434.6857965402</v>
      </c>
      <c r="CQ31" s="6">
        <f t="shared" si="1459"/>
        <v>5401434.6857965393</v>
      </c>
      <c r="CR31" s="6">
        <f t="shared" si="1459"/>
        <v>5401434.6857965402</v>
      </c>
      <c r="CS31" s="6">
        <f t="shared" si="1459"/>
        <v>5401434.6857965402</v>
      </c>
      <c r="CT31" s="6">
        <f t="shared" si="1459"/>
        <v>5401434.6857965402</v>
      </c>
      <c r="CU31" s="6">
        <f t="shared" si="1459"/>
        <v>5401434.6857965402</v>
      </c>
      <c r="CV31" s="6">
        <f t="shared" si="1459"/>
        <v>5401434.6857965402</v>
      </c>
      <c r="CW31" s="6">
        <f t="shared" si="1459"/>
        <v>5401434.6857965393</v>
      </c>
      <c r="CX31" s="6">
        <f t="shared" si="1459"/>
        <v>5401434.6857965384</v>
      </c>
      <c r="CY31" s="6">
        <f t="shared" si="1459"/>
        <v>5401434.6857965402</v>
      </c>
      <c r="CZ31" s="6">
        <f t="shared" si="1459"/>
        <v>5401434.6857965402</v>
      </c>
      <c r="DA31" s="6">
        <f t="shared" si="1459"/>
        <v>5401434.6857965393</v>
      </c>
      <c r="DB31" s="6">
        <f t="shared" si="1459"/>
        <v>5401434.6857965402</v>
      </c>
      <c r="DC31" s="6">
        <f t="shared" si="1459"/>
        <v>5401434.6857965393</v>
      </c>
      <c r="DD31" s="6">
        <f t="shared" si="1459"/>
        <v>5401434.6857965402</v>
      </c>
      <c r="DE31" s="6">
        <f t="shared" si="1459"/>
        <v>5401434.6857965402</v>
      </c>
      <c r="DF31" s="6">
        <f t="shared" si="1459"/>
        <v>5401434.6857965393</v>
      </c>
      <c r="DG31" s="6">
        <f t="shared" si="1459"/>
        <v>5401434.6857965402</v>
      </c>
      <c r="DH31" s="6">
        <f t="shared" si="1459"/>
        <v>5401434.6857965402</v>
      </c>
      <c r="DI31" s="6">
        <f t="shared" si="1459"/>
        <v>5401434.6857965393</v>
      </c>
      <c r="DJ31" s="6">
        <f t="shared" si="1459"/>
        <v>5401434.6857965402</v>
      </c>
      <c r="DK31" s="6">
        <f t="shared" si="1459"/>
        <v>5401434.6857965402</v>
      </c>
      <c r="DL31" s="6">
        <f t="shared" si="1459"/>
        <v>5401434.6857965402</v>
      </c>
      <c r="DM31" s="6">
        <f t="shared" si="1459"/>
        <v>5401434.6857965393</v>
      </c>
      <c r="DN31" s="6">
        <f t="shared" si="1459"/>
        <v>5401434.6857965393</v>
      </c>
      <c r="DO31" s="6">
        <f t="shared" si="1459"/>
        <v>5401434.6857965402</v>
      </c>
      <c r="DP31" s="6">
        <f t="shared" si="1459"/>
        <v>5401434.6857965393</v>
      </c>
      <c r="DQ31" s="6">
        <f t="shared" si="1459"/>
        <v>5401434.6857965402</v>
      </c>
      <c r="DR31" s="6">
        <f t="shared" si="1459"/>
        <v>5401434.6857965402</v>
      </c>
      <c r="DS31" s="6">
        <f t="shared" si="1459"/>
        <v>5401434.6857965402</v>
      </c>
      <c r="DT31" s="6">
        <f t="shared" si="1459"/>
        <v>5401434.6857965402</v>
      </c>
      <c r="DU31" s="6">
        <f t="shared" si="1459"/>
        <v>5401434.6857965393</v>
      </c>
      <c r="DV31" s="6">
        <f t="shared" si="1459"/>
        <v>5401434.6857965402</v>
      </c>
      <c r="DW31" s="6">
        <f t="shared" si="1459"/>
        <v>5401434.6857965384</v>
      </c>
      <c r="DX31" s="6">
        <f t="shared" si="1459"/>
        <v>5401434.6857965402</v>
      </c>
      <c r="DY31" s="6">
        <f t="shared" si="1459"/>
        <v>5401434.6857965402</v>
      </c>
      <c r="DZ31" s="6">
        <f t="shared" si="1459"/>
        <v>5401434.6857965402</v>
      </c>
      <c r="EA31" s="6">
        <f t="shared" si="1459"/>
        <v>5401434.6857965402</v>
      </c>
      <c r="EB31" s="6">
        <f t="shared" si="1459"/>
        <v>5401434.6857965393</v>
      </c>
      <c r="EC31" s="6">
        <f t="shared" si="1459"/>
        <v>5401434.6857965402</v>
      </c>
      <c r="ED31" s="6">
        <f t="shared" si="1459"/>
        <v>5401434.6857965402</v>
      </c>
      <c r="EE31" s="6">
        <f t="shared" si="1459"/>
        <v>5401434.6857965402</v>
      </c>
      <c r="EF31" s="6">
        <f t="shared" ref="EF31:GQ31" si="1460">EF16+EF19+EF21+EF25+EF24+EF27</f>
        <v>5401434.6857965402</v>
      </c>
      <c r="EG31" s="6">
        <f t="shared" si="1460"/>
        <v>5401434.6857965402</v>
      </c>
      <c r="EH31" s="6">
        <f t="shared" si="1460"/>
        <v>5401434.6857965393</v>
      </c>
      <c r="EI31" s="6">
        <f t="shared" si="1460"/>
        <v>5401434.6857965402</v>
      </c>
      <c r="EJ31" s="6">
        <f t="shared" si="1460"/>
        <v>5401434.6857965402</v>
      </c>
      <c r="EK31" s="6">
        <f t="shared" si="1460"/>
        <v>5401434.6857965402</v>
      </c>
      <c r="EL31" s="6">
        <f t="shared" si="1460"/>
        <v>5401434.6857965402</v>
      </c>
      <c r="EM31" s="6">
        <f t="shared" si="1460"/>
        <v>5401434.6857965384</v>
      </c>
      <c r="EN31" s="6">
        <f t="shared" si="1460"/>
        <v>5401434.6857965393</v>
      </c>
      <c r="EO31" s="6">
        <f t="shared" si="1460"/>
        <v>5401434.6857965402</v>
      </c>
      <c r="EP31" s="6">
        <f t="shared" si="1460"/>
        <v>5401434.6857965402</v>
      </c>
      <c r="EQ31" s="6">
        <f t="shared" si="1460"/>
        <v>5401434.6857965402</v>
      </c>
      <c r="ER31" s="6">
        <f t="shared" si="1460"/>
        <v>5401434.6857965402</v>
      </c>
      <c r="ES31" s="6">
        <f t="shared" si="1460"/>
        <v>5401434.6857965402</v>
      </c>
      <c r="ET31" s="6">
        <f t="shared" si="1460"/>
        <v>5401434.6857965402</v>
      </c>
      <c r="EU31" s="6">
        <f t="shared" si="1460"/>
        <v>5401434.6857965402</v>
      </c>
      <c r="EV31" s="6">
        <f t="shared" si="1460"/>
        <v>5401434.6857965402</v>
      </c>
      <c r="EW31" s="6">
        <f t="shared" si="1460"/>
        <v>5401434.6857965393</v>
      </c>
      <c r="EX31" s="6">
        <f t="shared" si="1460"/>
        <v>5401434.6857965402</v>
      </c>
      <c r="EY31" s="6">
        <f t="shared" si="1460"/>
        <v>5401434.6857965393</v>
      </c>
      <c r="EZ31" s="6">
        <f t="shared" si="1460"/>
        <v>5401434.6857965393</v>
      </c>
      <c r="FA31" s="6">
        <f t="shared" si="1460"/>
        <v>5401434.6857965402</v>
      </c>
      <c r="FB31" s="6">
        <f t="shared" si="1460"/>
        <v>5401434.6857965402</v>
      </c>
      <c r="FC31" s="6">
        <f t="shared" si="1460"/>
        <v>5401434.6857965402</v>
      </c>
      <c r="FD31" s="6">
        <f t="shared" si="1460"/>
        <v>5401434.6857965393</v>
      </c>
      <c r="FE31" s="6">
        <f t="shared" si="1460"/>
        <v>5401434.6857965393</v>
      </c>
      <c r="FF31" s="6">
        <f t="shared" si="1460"/>
        <v>5401434.6857965402</v>
      </c>
      <c r="FG31" s="6">
        <f t="shared" si="1460"/>
        <v>5401434.6857965402</v>
      </c>
      <c r="FH31" s="6">
        <f t="shared" si="1460"/>
        <v>5401434.6857965402</v>
      </c>
      <c r="FI31" s="6">
        <f t="shared" si="1460"/>
        <v>5401434.6857965402</v>
      </c>
      <c r="FJ31" s="6">
        <f t="shared" si="1460"/>
        <v>5401434.6857965402</v>
      </c>
      <c r="FK31" s="6">
        <f t="shared" si="1460"/>
        <v>5401434.6857965402</v>
      </c>
      <c r="FL31" s="6">
        <f t="shared" si="1460"/>
        <v>5401434.6857965402</v>
      </c>
      <c r="FM31" s="6">
        <f t="shared" si="1460"/>
        <v>5401434.6857965402</v>
      </c>
      <c r="FN31" s="6">
        <f t="shared" si="1460"/>
        <v>5401434.6857965402</v>
      </c>
      <c r="FO31" s="6">
        <f t="shared" si="1460"/>
        <v>5401434.6857965402</v>
      </c>
      <c r="FP31" s="6">
        <f t="shared" si="1460"/>
        <v>5401434.6857965402</v>
      </c>
      <c r="FQ31" s="6">
        <f t="shared" si="1460"/>
        <v>5401434.6857965402</v>
      </c>
      <c r="FR31" s="6">
        <f t="shared" si="1460"/>
        <v>5401434.6857965402</v>
      </c>
      <c r="FS31" s="6">
        <f t="shared" si="1460"/>
        <v>5401434.6857965393</v>
      </c>
      <c r="FT31" s="6">
        <f t="shared" si="1460"/>
        <v>5401434.6857965402</v>
      </c>
      <c r="FU31" s="6">
        <f t="shared" si="1460"/>
        <v>5401434.6857965402</v>
      </c>
      <c r="FV31" s="6">
        <f t="shared" si="1460"/>
        <v>5401434.6857965402</v>
      </c>
      <c r="FW31" s="6">
        <f t="shared" si="1460"/>
        <v>5401434.6857965402</v>
      </c>
      <c r="FX31" s="6">
        <f t="shared" si="1460"/>
        <v>5401434.6857965402</v>
      </c>
      <c r="FY31" s="6">
        <f t="shared" si="1460"/>
        <v>5401434.6857965402</v>
      </c>
      <c r="FZ31" s="6">
        <f t="shared" si="1460"/>
        <v>5401434.6857965393</v>
      </c>
      <c r="GA31" s="6">
        <f t="shared" si="1460"/>
        <v>5401434.6857965402</v>
      </c>
      <c r="GB31" s="6">
        <f t="shared" si="1460"/>
        <v>5401434.6857965402</v>
      </c>
      <c r="GC31" s="6">
        <f t="shared" si="1460"/>
        <v>5401434.6857965393</v>
      </c>
      <c r="GD31" s="6">
        <f t="shared" si="1460"/>
        <v>5401434.6857965402</v>
      </c>
      <c r="GE31" s="6">
        <f t="shared" si="1460"/>
        <v>5401434.6857965393</v>
      </c>
      <c r="GF31" s="6">
        <f t="shared" si="1460"/>
        <v>5401434.6857965402</v>
      </c>
      <c r="GG31" s="6">
        <f t="shared" si="1460"/>
        <v>5401434.6857965402</v>
      </c>
      <c r="GH31" s="6">
        <f t="shared" si="1460"/>
        <v>5401434.6857965402</v>
      </c>
      <c r="GI31" s="6">
        <f t="shared" si="1460"/>
        <v>5401434.6857965402</v>
      </c>
      <c r="GJ31" s="6">
        <f t="shared" si="1460"/>
        <v>5401434.6857965402</v>
      </c>
      <c r="GK31" s="6">
        <f t="shared" si="1460"/>
        <v>5401434.6857965402</v>
      </c>
      <c r="GL31" s="6">
        <f t="shared" si="1460"/>
        <v>5401434.6857965402</v>
      </c>
      <c r="GM31" s="6">
        <f t="shared" si="1460"/>
        <v>5401434.6857965402</v>
      </c>
      <c r="GN31" s="6">
        <f t="shared" si="1460"/>
        <v>5401434.6857965393</v>
      </c>
      <c r="GO31" s="6">
        <f t="shared" si="1460"/>
        <v>5401434.6857965393</v>
      </c>
      <c r="GP31" s="6">
        <f t="shared" si="1460"/>
        <v>5401434.6857965402</v>
      </c>
      <c r="GQ31" s="6">
        <f t="shared" si="1460"/>
        <v>5401434.6857965393</v>
      </c>
      <c r="GR31" s="6">
        <f t="shared" ref="GR31:JC31" si="1461">GR16+GR19+GR21+GR25+GR24+GR27</f>
        <v>5401434.6857965393</v>
      </c>
      <c r="GS31" s="6">
        <f t="shared" si="1461"/>
        <v>5401434.6857965393</v>
      </c>
      <c r="GT31" s="6">
        <f t="shared" si="1461"/>
        <v>5401434.6857965402</v>
      </c>
      <c r="GU31" s="6">
        <f t="shared" si="1461"/>
        <v>5401434.6857965393</v>
      </c>
      <c r="GV31" s="6">
        <f t="shared" si="1461"/>
        <v>5401434.6857965402</v>
      </c>
      <c r="GW31" s="6">
        <f t="shared" si="1461"/>
        <v>5401434.6857965402</v>
      </c>
      <c r="GX31" s="6">
        <f t="shared" si="1461"/>
        <v>5401434.6857965393</v>
      </c>
      <c r="GY31" s="6">
        <f t="shared" si="1461"/>
        <v>5401434.6857965393</v>
      </c>
      <c r="GZ31" s="6">
        <f t="shared" si="1461"/>
        <v>5401434.6857965393</v>
      </c>
      <c r="HA31" s="6">
        <f t="shared" si="1461"/>
        <v>5401434.6857965393</v>
      </c>
      <c r="HB31" s="6">
        <f t="shared" si="1461"/>
        <v>5401434.6857965402</v>
      </c>
      <c r="HC31" s="6">
        <f t="shared" si="1461"/>
        <v>5401434.6857965402</v>
      </c>
      <c r="HD31" s="6">
        <f t="shared" si="1461"/>
        <v>5401434.6857965393</v>
      </c>
      <c r="HE31" s="6">
        <f t="shared" si="1461"/>
        <v>5401434.6857965393</v>
      </c>
      <c r="HF31" s="6">
        <f t="shared" si="1461"/>
        <v>5401434.6857965402</v>
      </c>
      <c r="HG31" s="6">
        <f t="shared" si="1461"/>
        <v>5401434.6857965402</v>
      </c>
      <c r="HH31" s="6">
        <f t="shared" si="1461"/>
        <v>5401434.6857965393</v>
      </c>
      <c r="HI31" s="6">
        <f t="shared" si="1461"/>
        <v>5401434.6857965393</v>
      </c>
      <c r="HJ31" s="6">
        <f t="shared" si="1461"/>
        <v>5401434.6857965393</v>
      </c>
      <c r="HK31" s="6">
        <f t="shared" si="1461"/>
        <v>5401434.6857965393</v>
      </c>
      <c r="HL31" s="6">
        <f t="shared" si="1461"/>
        <v>5401434.6857965402</v>
      </c>
      <c r="HM31" s="6">
        <f t="shared" si="1461"/>
        <v>5401434.6857965393</v>
      </c>
      <c r="HN31" s="6">
        <f t="shared" si="1461"/>
        <v>5401434.6857965402</v>
      </c>
      <c r="HO31" s="6">
        <f t="shared" si="1461"/>
        <v>5401434.6857965393</v>
      </c>
      <c r="HP31" s="6">
        <f t="shared" si="1461"/>
        <v>5401434.6857965402</v>
      </c>
      <c r="HQ31" s="6">
        <f t="shared" si="1461"/>
        <v>5401434.6857965393</v>
      </c>
      <c r="HR31" s="6">
        <f t="shared" si="1461"/>
        <v>5401434.6857965393</v>
      </c>
      <c r="HS31" s="6">
        <f t="shared" si="1461"/>
        <v>5401434.6857965393</v>
      </c>
      <c r="HT31" s="6">
        <f t="shared" si="1461"/>
        <v>5401434.6857965402</v>
      </c>
      <c r="HU31" s="6">
        <f t="shared" si="1461"/>
        <v>5401434.6857965393</v>
      </c>
      <c r="HV31" s="6">
        <f t="shared" si="1461"/>
        <v>5401434.6857965402</v>
      </c>
      <c r="HW31" s="6">
        <f t="shared" si="1461"/>
        <v>5401434.6857965393</v>
      </c>
      <c r="HX31" s="6">
        <f t="shared" si="1461"/>
        <v>5401434.6857965393</v>
      </c>
      <c r="HY31" s="6">
        <f t="shared" si="1461"/>
        <v>5401434.6857965393</v>
      </c>
      <c r="HZ31" s="6">
        <f t="shared" si="1461"/>
        <v>5401434.6857965393</v>
      </c>
      <c r="IA31" s="6">
        <f t="shared" si="1461"/>
        <v>5401434.6857965402</v>
      </c>
      <c r="IB31" s="6">
        <f t="shared" si="1461"/>
        <v>5401434.6857965393</v>
      </c>
      <c r="IC31" s="6">
        <f t="shared" si="1461"/>
        <v>5401434.6857965393</v>
      </c>
      <c r="ID31" s="6">
        <f t="shared" si="1461"/>
        <v>5401434.6857965393</v>
      </c>
      <c r="IE31" s="6">
        <f t="shared" si="1461"/>
        <v>5401434.6857965393</v>
      </c>
      <c r="IF31" s="6">
        <f t="shared" si="1461"/>
        <v>5401434.6857965402</v>
      </c>
      <c r="IG31" s="6">
        <f t="shared" si="1461"/>
        <v>5401434.6857965393</v>
      </c>
      <c r="IH31" s="6">
        <f t="shared" si="1461"/>
        <v>5401434.6857965393</v>
      </c>
      <c r="II31" s="6">
        <f t="shared" si="1461"/>
        <v>5401434.6857965393</v>
      </c>
      <c r="IJ31" s="6">
        <f t="shared" si="1461"/>
        <v>5401434.6857965393</v>
      </c>
      <c r="IK31" s="6">
        <f t="shared" si="1461"/>
        <v>5401434.6857965393</v>
      </c>
      <c r="IL31" s="6">
        <f t="shared" si="1461"/>
        <v>5401434.6857965393</v>
      </c>
      <c r="IM31" s="6">
        <f t="shared" si="1461"/>
        <v>5401434.6857965393</v>
      </c>
      <c r="IN31" s="6">
        <f t="shared" si="1461"/>
        <v>205401434.68581748</v>
      </c>
      <c r="IO31" s="6">
        <f t="shared" si="1461"/>
        <v>0</v>
      </c>
      <c r="IP31" s="6">
        <f t="shared" si="1461"/>
        <v>0</v>
      </c>
      <c r="IQ31" s="6">
        <f t="shared" si="1461"/>
        <v>0</v>
      </c>
      <c r="IR31" s="6">
        <f t="shared" si="1461"/>
        <v>0</v>
      </c>
      <c r="IS31" s="6">
        <f t="shared" si="1461"/>
        <v>0</v>
      </c>
      <c r="IT31" s="6">
        <f t="shared" si="1461"/>
        <v>0</v>
      </c>
      <c r="IU31" s="6">
        <f t="shared" si="1461"/>
        <v>0</v>
      </c>
      <c r="IV31" s="6">
        <f t="shared" si="1461"/>
        <v>0</v>
      </c>
      <c r="IW31" s="6">
        <f t="shared" si="1461"/>
        <v>0</v>
      </c>
      <c r="IX31" s="6">
        <f t="shared" si="1461"/>
        <v>0</v>
      </c>
      <c r="IY31" s="6">
        <f t="shared" si="1461"/>
        <v>0</v>
      </c>
      <c r="IZ31" s="6">
        <f t="shared" si="1461"/>
        <v>0</v>
      </c>
      <c r="JA31" s="6">
        <f t="shared" si="1461"/>
        <v>0</v>
      </c>
      <c r="JB31" s="6">
        <f t="shared" si="1461"/>
        <v>0</v>
      </c>
      <c r="JC31" s="6">
        <f t="shared" si="1461"/>
        <v>0</v>
      </c>
      <c r="JD31" s="6">
        <f t="shared" ref="JD31:LO31" si="1462">JD16+JD19+JD21+JD25+JD24+JD27</f>
        <v>0</v>
      </c>
      <c r="JE31" s="6">
        <f t="shared" si="1462"/>
        <v>0</v>
      </c>
      <c r="JF31" s="6">
        <f t="shared" si="1462"/>
        <v>0</v>
      </c>
      <c r="JG31" s="6">
        <f t="shared" si="1462"/>
        <v>0</v>
      </c>
      <c r="JH31" s="6">
        <f t="shared" si="1462"/>
        <v>0</v>
      </c>
      <c r="JI31" s="6">
        <f t="shared" si="1462"/>
        <v>0</v>
      </c>
      <c r="JJ31" s="6">
        <f t="shared" si="1462"/>
        <v>0</v>
      </c>
      <c r="JK31" s="6">
        <f t="shared" si="1462"/>
        <v>0</v>
      </c>
      <c r="JL31" s="6">
        <f t="shared" si="1462"/>
        <v>0</v>
      </c>
      <c r="JM31" s="6">
        <f t="shared" si="1462"/>
        <v>0</v>
      </c>
      <c r="JN31" s="6">
        <f t="shared" si="1462"/>
        <v>0</v>
      </c>
      <c r="JO31" s="6">
        <f t="shared" si="1462"/>
        <v>0</v>
      </c>
      <c r="JP31" s="6">
        <f t="shared" si="1462"/>
        <v>0</v>
      </c>
      <c r="JQ31" s="6">
        <f t="shared" si="1462"/>
        <v>0</v>
      </c>
      <c r="JR31" s="6">
        <f t="shared" si="1462"/>
        <v>0</v>
      </c>
      <c r="JS31" s="6">
        <f t="shared" si="1462"/>
        <v>0</v>
      </c>
      <c r="JT31" s="6">
        <f t="shared" si="1462"/>
        <v>0</v>
      </c>
      <c r="JU31" s="6">
        <f t="shared" si="1462"/>
        <v>0</v>
      </c>
      <c r="JV31" s="6">
        <f t="shared" si="1462"/>
        <v>0</v>
      </c>
      <c r="JW31" s="6">
        <f t="shared" si="1462"/>
        <v>0</v>
      </c>
      <c r="JX31" s="6">
        <f t="shared" si="1462"/>
        <v>0</v>
      </c>
      <c r="JY31" s="6">
        <f t="shared" si="1462"/>
        <v>0</v>
      </c>
      <c r="JZ31" s="6">
        <f t="shared" si="1462"/>
        <v>0</v>
      </c>
      <c r="KA31" s="6">
        <f t="shared" si="1462"/>
        <v>0</v>
      </c>
      <c r="KB31" s="6">
        <f t="shared" si="1462"/>
        <v>0</v>
      </c>
      <c r="KC31" s="6">
        <f t="shared" si="1462"/>
        <v>0</v>
      </c>
      <c r="KD31" s="6">
        <f t="shared" si="1462"/>
        <v>0</v>
      </c>
      <c r="KE31" s="6">
        <f t="shared" si="1462"/>
        <v>0</v>
      </c>
      <c r="KF31" s="6">
        <f t="shared" si="1462"/>
        <v>0</v>
      </c>
      <c r="KG31" s="6">
        <f t="shared" si="1462"/>
        <v>0</v>
      </c>
      <c r="KH31" s="6">
        <f t="shared" si="1462"/>
        <v>0</v>
      </c>
      <c r="KI31" s="6">
        <f t="shared" si="1462"/>
        <v>0</v>
      </c>
      <c r="KJ31" s="6">
        <f t="shared" si="1462"/>
        <v>0</v>
      </c>
      <c r="KK31" s="6">
        <f t="shared" si="1462"/>
        <v>0</v>
      </c>
      <c r="KL31" s="6">
        <f t="shared" si="1462"/>
        <v>0</v>
      </c>
      <c r="KM31" s="6">
        <f t="shared" si="1462"/>
        <v>0</v>
      </c>
      <c r="KN31" s="6">
        <f t="shared" si="1462"/>
        <v>0</v>
      </c>
      <c r="KO31" s="6">
        <f t="shared" si="1462"/>
        <v>0</v>
      </c>
      <c r="KP31" s="6">
        <f t="shared" si="1462"/>
        <v>0</v>
      </c>
      <c r="KQ31" s="6">
        <f t="shared" si="1462"/>
        <v>0</v>
      </c>
      <c r="KR31" s="6">
        <f t="shared" si="1462"/>
        <v>0</v>
      </c>
      <c r="KS31" s="6">
        <f t="shared" si="1462"/>
        <v>0</v>
      </c>
      <c r="KT31" s="6">
        <f t="shared" si="1462"/>
        <v>0</v>
      </c>
      <c r="KU31" s="6">
        <f t="shared" si="1462"/>
        <v>0</v>
      </c>
      <c r="KV31" s="6">
        <f t="shared" si="1462"/>
        <v>0</v>
      </c>
      <c r="KW31" s="6">
        <f t="shared" si="1462"/>
        <v>0</v>
      </c>
      <c r="KX31" s="6">
        <f t="shared" si="1462"/>
        <v>0</v>
      </c>
      <c r="KY31" s="6">
        <f t="shared" si="1462"/>
        <v>0</v>
      </c>
      <c r="KZ31" s="6">
        <f t="shared" si="1462"/>
        <v>0</v>
      </c>
      <c r="LA31" s="6">
        <f t="shared" si="1462"/>
        <v>0</v>
      </c>
      <c r="LB31" s="6">
        <f t="shared" si="1462"/>
        <v>0</v>
      </c>
      <c r="LC31" s="6">
        <f t="shared" si="1462"/>
        <v>0</v>
      </c>
      <c r="LD31" s="6">
        <f t="shared" si="1462"/>
        <v>0</v>
      </c>
      <c r="LE31" s="6">
        <f t="shared" si="1462"/>
        <v>0</v>
      </c>
      <c r="LF31" s="6">
        <f t="shared" si="1462"/>
        <v>0</v>
      </c>
      <c r="LG31" s="6">
        <f t="shared" si="1462"/>
        <v>0</v>
      </c>
      <c r="LH31" s="6">
        <f t="shared" si="1462"/>
        <v>0</v>
      </c>
      <c r="LI31" s="6">
        <f t="shared" si="1462"/>
        <v>0</v>
      </c>
      <c r="LJ31" s="6">
        <f t="shared" si="1462"/>
        <v>0</v>
      </c>
      <c r="LK31" s="6">
        <f t="shared" si="1462"/>
        <v>0</v>
      </c>
      <c r="LL31" s="6">
        <f t="shared" si="1462"/>
        <v>0</v>
      </c>
      <c r="LM31" s="6">
        <f t="shared" si="1462"/>
        <v>0</v>
      </c>
      <c r="LN31" s="6">
        <f t="shared" si="1462"/>
        <v>0</v>
      </c>
      <c r="LO31" s="6">
        <f t="shared" si="1462"/>
        <v>0</v>
      </c>
      <c r="LP31" s="6">
        <f t="shared" ref="LP31:ND31" si="1463">LP16+LP19+LP21+LP25+LP24+LP27</f>
        <v>0</v>
      </c>
      <c r="LQ31" s="6">
        <f t="shared" si="1463"/>
        <v>0</v>
      </c>
      <c r="LR31" s="6">
        <f t="shared" si="1463"/>
        <v>0</v>
      </c>
      <c r="LS31" s="6">
        <f t="shared" si="1463"/>
        <v>0</v>
      </c>
      <c r="LT31" s="6">
        <f t="shared" si="1463"/>
        <v>0</v>
      </c>
      <c r="LU31" s="6">
        <f t="shared" si="1463"/>
        <v>0</v>
      </c>
      <c r="LV31" s="6">
        <f t="shared" si="1463"/>
        <v>0</v>
      </c>
      <c r="LW31" s="6">
        <f t="shared" si="1463"/>
        <v>0</v>
      </c>
      <c r="LX31" s="6">
        <f t="shared" si="1463"/>
        <v>0</v>
      </c>
      <c r="LY31" s="6">
        <f t="shared" si="1463"/>
        <v>0</v>
      </c>
      <c r="LZ31" s="6">
        <f t="shared" si="1463"/>
        <v>0</v>
      </c>
      <c r="MA31" s="6">
        <f t="shared" si="1463"/>
        <v>0</v>
      </c>
      <c r="MB31" s="6">
        <f t="shared" si="1463"/>
        <v>0</v>
      </c>
      <c r="MC31" s="6">
        <f t="shared" si="1463"/>
        <v>0</v>
      </c>
      <c r="MD31" s="6">
        <f t="shared" si="1463"/>
        <v>0</v>
      </c>
      <c r="ME31" s="6">
        <f t="shared" si="1463"/>
        <v>0</v>
      </c>
      <c r="MF31" s="6">
        <f t="shared" si="1463"/>
        <v>0</v>
      </c>
      <c r="MG31" s="6">
        <f t="shared" si="1463"/>
        <v>0</v>
      </c>
      <c r="MH31" s="6">
        <f t="shared" si="1463"/>
        <v>0</v>
      </c>
      <c r="MI31" s="6">
        <f t="shared" si="1463"/>
        <v>0</v>
      </c>
      <c r="MJ31" s="6">
        <f t="shared" si="1463"/>
        <v>0</v>
      </c>
      <c r="MK31" s="6">
        <f t="shared" si="1463"/>
        <v>0</v>
      </c>
      <c r="ML31" s="6">
        <f t="shared" si="1463"/>
        <v>0</v>
      </c>
      <c r="MM31" s="6">
        <f t="shared" si="1463"/>
        <v>0</v>
      </c>
      <c r="MN31" s="6">
        <f t="shared" si="1463"/>
        <v>0</v>
      </c>
      <c r="MO31" s="6">
        <f t="shared" si="1463"/>
        <v>0</v>
      </c>
      <c r="MP31" s="6">
        <f t="shared" si="1463"/>
        <v>0</v>
      </c>
      <c r="MQ31" s="6">
        <f t="shared" si="1463"/>
        <v>0</v>
      </c>
      <c r="MR31" s="6">
        <f t="shared" si="1463"/>
        <v>0</v>
      </c>
      <c r="MS31" s="6">
        <f t="shared" si="1463"/>
        <v>0</v>
      </c>
      <c r="MT31" s="6">
        <f t="shared" si="1463"/>
        <v>0</v>
      </c>
      <c r="MU31" s="6">
        <f t="shared" si="1463"/>
        <v>0</v>
      </c>
      <c r="MV31" s="6">
        <f t="shared" si="1463"/>
        <v>0</v>
      </c>
      <c r="MW31" s="6">
        <f t="shared" si="1463"/>
        <v>0</v>
      </c>
      <c r="MX31" s="6">
        <f t="shared" si="1463"/>
        <v>0</v>
      </c>
      <c r="MY31" s="6">
        <f t="shared" si="1463"/>
        <v>0</v>
      </c>
      <c r="MZ31" s="6">
        <f t="shared" si="1463"/>
        <v>0</v>
      </c>
      <c r="NA31" s="6">
        <f t="shared" si="1463"/>
        <v>0</v>
      </c>
      <c r="NB31" s="6">
        <f t="shared" si="1463"/>
        <v>0</v>
      </c>
      <c r="NC31" s="6">
        <f t="shared" si="1463"/>
        <v>0</v>
      </c>
      <c r="ND31" s="6">
        <f t="shared" si="1463"/>
        <v>0</v>
      </c>
    </row>
    <row r="32" spans="1:368" s="9" customFormat="1" ht="13.8" x14ac:dyDescent="0.3">
      <c r="A32" s="4"/>
      <c r="B32" s="55" t="str">
        <f>"Эффективная ставка кредитного продукта-"&amp;A11</f>
        <v>Эффективная ставка кредитного продукта-1</v>
      </c>
      <c r="C32" s="11"/>
      <c r="D32" s="56">
        <f>POWER(1+IRR(H31:ND31),12)-1</f>
        <v>6.4997470514815747E-2</v>
      </c>
      <c r="G32" s="18"/>
    </row>
    <row r="34" spans="1:368" ht="13.8" x14ac:dyDescent="0.3">
      <c r="A34" s="54">
        <f>A11+1</f>
        <v>2</v>
      </c>
      <c r="B34" s="10" t="str">
        <f>"Кредитное/лизинговое предложение-"&amp;A34</f>
        <v>Кредитное/лизинговое предложение-2</v>
      </c>
    </row>
    <row r="35" spans="1:368" s="4" customFormat="1" x14ac:dyDescent="0.25">
      <c r="B35" s="4" t="s">
        <v>70</v>
      </c>
      <c r="C35" s="5" t="s">
        <v>1</v>
      </c>
      <c r="D35" s="23">
        <v>120</v>
      </c>
      <c r="G35" s="5"/>
      <c r="H35" s="2">
        <f>IF(AND(H$4-$H$4&gt;0,H$4-$H$4&lt;=$D35),1,0)</f>
        <v>0</v>
      </c>
      <c r="I35" s="2">
        <f>IF(AND(I$4-$H$4&gt;0,I$4-$H$4&lt;=$D35),1,0)</f>
        <v>1</v>
      </c>
      <c r="J35" s="2">
        <f>IF(AND(J$4-$H$4&gt;0,J$4-$H$4&lt;=$D35),1,0)</f>
        <v>1</v>
      </c>
      <c r="K35" s="2">
        <f>IF(AND(K$4-$H$4&gt;0,K$4-$H$4&lt;=$D35),1,0)</f>
        <v>1</v>
      </c>
      <c r="L35" s="2">
        <f t="shared" ref="L35:BW35" si="1464">IF(AND(L$4-$H$4&gt;0,L$4-$H$4&lt;=$D35),1,0)</f>
        <v>1</v>
      </c>
      <c r="M35" s="2">
        <f t="shared" si="1464"/>
        <v>1</v>
      </c>
      <c r="N35" s="2">
        <f t="shared" si="1464"/>
        <v>1</v>
      </c>
      <c r="O35" s="2">
        <f t="shared" si="1464"/>
        <v>1</v>
      </c>
      <c r="P35" s="2">
        <f t="shared" si="1464"/>
        <v>1</v>
      </c>
      <c r="Q35" s="2">
        <f t="shared" si="1464"/>
        <v>1</v>
      </c>
      <c r="R35" s="2">
        <f t="shared" si="1464"/>
        <v>1</v>
      </c>
      <c r="S35" s="2">
        <f t="shared" si="1464"/>
        <v>1</v>
      </c>
      <c r="T35" s="2">
        <f t="shared" si="1464"/>
        <v>1</v>
      </c>
      <c r="U35" s="2">
        <f t="shared" si="1464"/>
        <v>1</v>
      </c>
      <c r="V35" s="2">
        <f t="shared" si="1464"/>
        <v>1</v>
      </c>
      <c r="W35" s="2">
        <f t="shared" si="1464"/>
        <v>1</v>
      </c>
      <c r="X35" s="2">
        <f t="shared" si="1464"/>
        <v>1</v>
      </c>
      <c r="Y35" s="2">
        <f t="shared" si="1464"/>
        <v>1</v>
      </c>
      <c r="Z35" s="2">
        <f t="shared" si="1464"/>
        <v>1</v>
      </c>
      <c r="AA35" s="2">
        <f t="shared" si="1464"/>
        <v>1</v>
      </c>
      <c r="AB35" s="2">
        <f t="shared" si="1464"/>
        <v>1</v>
      </c>
      <c r="AC35" s="2">
        <f t="shared" si="1464"/>
        <v>1</v>
      </c>
      <c r="AD35" s="2">
        <f t="shared" si="1464"/>
        <v>1</v>
      </c>
      <c r="AE35" s="2">
        <f t="shared" si="1464"/>
        <v>1</v>
      </c>
      <c r="AF35" s="2">
        <f t="shared" si="1464"/>
        <v>1</v>
      </c>
      <c r="AG35" s="2">
        <f t="shared" si="1464"/>
        <v>1</v>
      </c>
      <c r="AH35" s="2">
        <f t="shared" si="1464"/>
        <v>1</v>
      </c>
      <c r="AI35" s="2">
        <f t="shared" si="1464"/>
        <v>1</v>
      </c>
      <c r="AJ35" s="2">
        <f t="shared" si="1464"/>
        <v>1</v>
      </c>
      <c r="AK35" s="2">
        <f t="shared" si="1464"/>
        <v>1</v>
      </c>
      <c r="AL35" s="2">
        <f t="shared" si="1464"/>
        <v>1</v>
      </c>
      <c r="AM35" s="2">
        <f t="shared" si="1464"/>
        <v>1</v>
      </c>
      <c r="AN35" s="2">
        <f t="shared" si="1464"/>
        <v>1</v>
      </c>
      <c r="AO35" s="2">
        <f t="shared" si="1464"/>
        <v>1</v>
      </c>
      <c r="AP35" s="2">
        <f t="shared" si="1464"/>
        <v>1</v>
      </c>
      <c r="AQ35" s="2">
        <f t="shared" si="1464"/>
        <v>1</v>
      </c>
      <c r="AR35" s="2">
        <f t="shared" si="1464"/>
        <v>1</v>
      </c>
      <c r="AS35" s="2">
        <f t="shared" si="1464"/>
        <v>1</v>
      </c>
      <c r="AT35" s="2">
        <f t="shared" si="1464"/>
        <v>1</v>
      </c>
      <c r="AU35" s="2">
        <f t="shared" si="1464"/>
        <v>1</v>
      </c>
      <c r="AV35" s="2">
        <f t="shared" si="1464"/>
        <v>1</v>
      </c>
      <c r="AW35" s="2">
        <f t="shared" si="1464"/>
        <v>1</v>
      </c>
      <c r="AX35" s="2">
        <f t="shared" si="1464"/>
        <v>1</v>
      </c>
      <c r="AY35" s="2">
        <f t="shared" si="1464"/>
        <v>1</v>
      </c>
      <c r="AZ35" s="2">
        <f t="shared" si="1464"/>
        <v>1</v>
      </c>
      <c r="BA35" s="2">
        <f t="shared" si="1464"/>
        <v>1</v>
      </c>
      <c r="BB35" s="2">
        <f t="shared" si="1464"/>
        <v>1</v>
      </c>
      <c r="BC35" s="2">
        <f t="shared" si="1464"/>
        <v>1</v>
      </c>
      <c r="BD35" s="2">
        <f t="shared" si="1464"/>
        <v>1</v>
      </c>
      <c r="BE35" s="2">
        <f t="shared" si="1464"/>
        <v>1</v>
      </c>
      <c r="BF35" s="2">
        <f t="shared" si="1464"/>
        <v>1</v>
      </c>
      <c r="BG35" s="2">
        <f t="shared" si="1464"/>
        <v>1</v>
      </c>
      <c r="BH35" s="2">
        <f t="shared" si="1464"/>
        <v>1</v>
      </c>
      <c r="BI35" s="2">
        <f t="shared" si="1464"/>
        <v>1</v>
      </c>
      <c r="BJ35" s="2">
        <f t="shared" si="1464"/>
        <v>1</v>
      </c>
      <c r="BK35" s="2">
        <f t="shared" si="1464"/>
        <v>1</v>
      </c>
      <c r="BL35" s="2">
        <f t="shared" si="1464"/>
        <v>1</v>
      </c>
      <c r="BM35" s="2">
        <f t="shared" si="1464"/>
        <v>1</v>
      </c>
      <c r="BN35" s="2">
        <f t="shared" si="1464"/>
        <v>1</v>
      </c>
      <c r="BO35" s="2">
        <f t="shared" si="1464"/>
        <v>1</v>
      </c>
      <c r="BP35" s="2">
        <f t="shared" si="1464"/>
        <v>1</v>
      </c>
      <c r="BQ35" s="2">
        <f t="shared" si="1464"/>
        <v>1</v>
      </c>
      <c r="BR35" s="2">
        <f t="shared" si="1464"/>
        <v>1</v>
      </c>
      <c r="BS35" s="2">
        <f t="shared" si="1464"/>
        <v>1</v>
      </c>
      <c r="BT35" s="2">
        <f t="shared" si="1464"/>
        <v>1</v>
      </c>
      <c r="BU35" s="2">
        <f t="shared" si="1464"/>
        <v>1</v>
      </c>
      <c r="BV35" s="2">
        <f t="shared" si="1464"/>
        <v>1</v>
      </c>
      <c r="BW35" s="2">
        <f t="shared" si="1464"/>
        <v>1</v>
      </c>
      <c r="BX35" s="2">
        <f t="shared" ref="BX35:EI35" si="1465">IF(AND(BX$4-$H$4&gt;0,BX$4-$H$4&lt;=$D35),1,0)</f>
        <v>1</v>
      </c>
      <c r="BY35" s="2">
        <f t="shared" si="1465"/>
        <v>1</v>
      </c>
      <c r="BZ35" s="2">
        <f t="shared" si="1465"/>
        <v>1</v>
      </c>
      <c r="CA35" s="2">
        <f t="shared" si="1465"/>
        <v>1</v>
      </c>
      <c r="CB35" s="2">
        <f t="shared" si="1465"/>
        <v>1</v>
      </c>
      <c r="CC35" s="2">
        <f t="shared" si="1465"/>
        <v>1</v>
      </c>
      <c r="CD35" s="2">
        <f t="shared" si="1465"/>
        <v>1</v>
      </c>
      <c r="CE35" s="2">
        <f t="shared" si="1465"/>
        <v>1</v>
      </c>
      <c r="CF35" s="2">
        <f t="shared" si="1465"/>
        <v>1</v>
      </c>
      <c r="CG35" s="2">
        <f t="shared" si="1465"/>
        <v>1</v>
      </c>
      <c r="CH35" s="2">
        <f t="shared" si="1465"/>
        <v>1</v>
      </c>
      <c r="CI35" s="2">
        <f t="shared" si="1465"/>
        <v>1</v>
      </c>
      <c r="CJ35" s="2">
        <f t="shared" si="1465"/>
        <v>1</v>
      </c>
      <c r="CK35" s="2">
        <f t="shared" si="1465"/>
        <v>1</v>
      </c>
      <c r="CL35" s="2">
        <f t="shared" si="1465"/>
        <v>1</v>
      </c>
      <c r="CM35" s="2">
        <f t="shared" si="1465"/>
        <v>1</v>
      </c>
      <c r="CN35" s="2">
        <f t="shared" si="1465"/>
        <v>1</v>
      </c>
      <c r="CO35" s="2">
        <f t="shared" si="1465"/>
        <v>1</v>
      </c>
      <c r="CP35" s="2">
        <f t="shared" si="1465"/>
        <v>1</v>
      </c>
      <c r="CQ35" s="2">
        <f t="shared" si="1465"/>
        <v>1</v>
      </c>
      <c r="CR35" s="2">
        <f t="shared" si="1465"/>
        <v>1</v>
      </c>
      <c r="CS35" s="2">
        <f t="shared" si="1465"/>
        <v>1</v>
      </c>
      <c r="CT35" s="2">
        <f t="shared" si="1465"/>
        <v>1</v>
      </c>
      <c r="CU35" s="2">
        <f t="shared" si="1465"/>
        <v>1</v>
      </c>
      <c r="CV35" s="2">
        <f t="shared" si="1465"/>
        <v>1</v>
      </c>
      <c r="CW35" s="2">
        <f t="shared" si="1465"/>
        <v>1</v>
      </c>
      <c r="CX35" s="2">
        <f t="shared" si="1465"/>
        <v>1</v>
      </c>
      <c r="CY35" s="2">
        <f t="shared" si="1465"/>
        <v>1</v>
      </c>
      <c r="CZ35" s="2">
        <f t="shared" si="1465"/>
        <v>1</v>
      </c>
      <c r="DA35" s="2">
        <f t="shared" si="1465"/>
        <v>1</v>
      </c>
      <c r="DB35" s="2">
        <f t="shared" si="1465"/>
        <v>1</v>
      </c>
      <c r="DC35" s="2">
        <f t="shared" si="1465"/>
        <v>1</v>
      </c>
      <c r="DD35" s="2">
        <f t="shared" si="1465"/>
        <v>1</v>
      </c>
      <c r="DE35" s="2">
        <f t="shared" si="1465"/>
        <v>1</v>
      </c>
      <c r="DF35" s="2">
        <f t="shared" si="1465"/>
        <v>1</v>
      </c>
      <c r="DG35" s="2">
        <f t="shared" si="1465"/>
        <v>1</v>
      </c>
      <c r="DH35" s="2">
        <f t="shared" si="1465"/>
        <v>1</v>
      </c>
      <c r="DI35" s="2">
        <f t="shared" si="1465"/>
        <v>1</v>
      </c>
      <c r="DJ35" s="2">
        <f t="shared" si="1465"/>
        <v>1</v>
      </c>
      <c r="DK35" s="2">
        <f t="shared" si="1465"/>
        <v>1</v>
      </c>
      <c r="DL35" s="2">
        <f t="shared" si="1465"/>
        <v>1</v>
      </c>
      <c r="DM35" s="2">
        <f t="shared" si="1465"/>
        <v>1</v>
      </c>
      <c r="DN35" s="2">
        <f t="shared" si="1465"/>
        <v>1</v>
      </c>
      <c r="DO35" s="2">
        <f t="shared" si="1465"/>
        <v>1</v>
      </c>
      <c r="DP35" s="2">
        <f t="shared" si="1465"/>
        <v>1</v>
      </c>
      <c r="DQ35" s="2">
        <f t="shared" si="1465"/>
        <v>1</v>
      </c>
      <c r="DR35" s="2">
        <f t="shared" si="1465"/>
        <v>1</v>
      </c>
      <c r="DS35" s="2">
        <f t="shared" si="1465"/>
        <v>1</v>
      </c>
      <c r="DT35" s="2">
        <f t="shared" si="1465"/>
        <v>1</v>
      </c>
      <c r="DU35" s="2">
        <f t="shared" si="1465"/>
        <v>1</v>
      </c>
      <c r="DV35" s="2">
        <f t="shared" si="1465"/>
        <v>1</v>
      </c>
      <c r="DW35" s="2">
        <f t="shared" si="1465"/>
        <v>1</v>
      </c>
      <c r="DX35" s="2">
        <f t="shared" si="1465"/>
        <v>1</v>
      </c>
      <c r="DY35" s="2">
        <f t="shared" si="1465"/>
        <v>0</v>
      </c>
      <c r="DZ35" s="2">
        <f t="shared" si="1465"/>
        <v>0</v>
      </c>
      <c r="EA35" s="2">
        <f t="shared" si="1465"/>
        <v>0</v>
      </c>
      <c r="EB35" s="2">
        <f t="shared" si="1465"/>
        <v>0</v>
      </c>
      <c r="EC35" s="2">
        <f t="shared" si="1465"/>
        <v>0</v>
      </c>
      <c r="ED35" s="2">
        <f t="shared" si="1465"/>
        <v>0</v>
      </c>
      <c r="EE35" s="2">
        <f t="shared" si="1465"/>
        <v>0</v>
      </c>
      <c r="EF35" s="2">
        <f t="shared" si="1465"/>
        <v>0</v>
      </c>
      <c r="EG35" s="2">
        <f t="shared" si="1465"/>
        <v>0</v>
      </c>
      <c r="EH35" s="2">
        <f t="shared" si="1465"/>
        <v>0</v>
      </c>
      <c r="EI35" s="2">
        <f t="shared" si="1465"/>
        <v>0</v>
      </c>
      <c r="EJ35" s="2">
        <f t="shared" ref="EJ35:GU35" si="1466">IF(AND(EJ$4-$H$4&gt;0,EJ$4-$H$4&lt;=$D35),1,0)</f>
        <v>0</v>
      </c>
      <c r="EK35" s="2">
        <f t="shared" si="1466"/>
        <v>0</v>
      </c>
      <c r="EL35" s="2">
        <f t="shared" si="1466"/>
        <v>0</v>
      </c>
      <c r="EM35" s="2">
        <f t="shared" si="1466"/>
        <v>0</v>
      </c>
      <c r="EN35" s="2">
        <f t="shared" si="1466"/>
        <v>0</v>
      </c>
      <c r="EO35" s="2">
        <f t="shared" si="1466"/>
        <v>0</v>
      </c>
      <c r="EP35" s="2">
        <f t="shared" si="1466"/>
        <v>0</v>
      </c>
      <c r="EQ35" s="2">
        <f t="shared" si="1466"/>
        <v>0</v>
      </c>
      <c r="ER35" s="2">
        <f t="shared" si="1466"/>
        <v>0</v>
      </c>
      <c r="ES35" s="2">
        <f t="shared" si="1466"/>
        <v>0</v>
      </c>
      <c r="ET35" s="2">
        <f t="shared" si="1466"/>
        <v>0</v>
      </c>
      <c r="EU35" s="2">
        <f t="shared" si="1466"/>
        <v>0</v>
      </c>
      <c r="EV35" s="2">
        <f t="shared" si="1466"/>
        <v>0</v>
      </c>
      <c r="EW35" s="2">
        <f t="shared" si="1466"/>
        <v>0</v>
      </c>
      <c r="EX35" s="2">
        <f t="shared" si="1466"/>
        <v>0</v>
      </c>
      <c r="EY35" s="2">
        <f t="shared" si="1466"/>
        <v>0</v>
      </c>
      <c r="EZ35" s="2">
        <f t="shared" si="1466"/>
        <v>0</v>
      </c>
      <c r="FA35" s="2">
        <f t="shared" si="1466"/>
        <v>0</v>
      </c>
      <c r="FB35" s="2">
        <f t="shared" si="1466"/>
        <v>0</v>
      </c>
      <c r="FC35" s="2">
        <f t="shared" si="1466"/>
        <v>0</v>
      </c>
      <c r="FD35" s="2">
        <f t="shared" si="1466"/>
        <v>0</v>
      </c>
      <c r="FE35" s="2">
        <f t="shared" si="1466"/>
        <v>0</v>
      </c>
      <c r="FF35" s="2">
        <f t="shared" si="1466"/>
        <v>0</v>
      </c>
      <c r="FG35" s="2">
        <f t="shared" si="1466"/>
        <v>0</v>
      </c>
      <c r="FH35" s="2">
        <f t="shared" si="1466"/>
        <v>0</v>
      </c>
      <c r="FI35" s="2">
        <f t="shared" si="1466"/>
        <v>0</v>
      </c>
      <c r="FJ35" s="2">
        <f t="shared" si="1466"/>
        <v>0</v>
      </c>
      <c r="FK35" s="2">
        <f t="shared" si="1466"/>
        <v>0</v>
      </c>
      <c r="FL35" s="2">
        <f t="shared" si="1466"/>
        <v>0</v>
      </c>
      <c r="FM35" s="2">
        <f t="shared" si="1466"/>
        <v>0</v>
      </c>
      <c r="FN35" s="2">
        <f t="shared" si="1466"/>
        <v>0</v>
      </c>
      <c r="FO35" s="2">
        <f t="shared" si="1466"/>
        <v>0</v>
      </c>
      <c r="FP35" s="2">
        <f t="shared" si="1466"/>
        <v>0</v>
      </c>
      <c r="FQ35" s="2">
        <f t="shared" si="1466"/>
        <v>0</v>
      </c>
      <c r="FR35" s="2">
        <f t="shared" si="1466"/>
        <v>0</v>
      </c>
      <c r="FS35" s="2">
        <f t="shared" si="1466"/>
        <v>0</v>
      </c>
      <c r="FT35" s="2">
        <f t="shared" si="1466"/>
        <v>0</v>
      </c>
      <c r="FU35" s="2">
        <f t="shared" si="1466"/>
        <v>0</v>
      </c>
      <c r="FV35" s="2">
        <f t="shared" si="1466"/>
        <v>0</v>
      </c>
      <c r="FW35" s="2">
        <f t="shared" si="1466"/>
        <v>0</v>
      </c>
      <c r="FX35" s="2">
        <f t="shared" si="1466"/>
        <v>0</v>
      </c>
      <c r="FY35" s="2">
        <f t="shared" si="1466"/>
        <v>0</v>
      </c>
      <c r="FZ35" s="2">
        <f t="shared" si="1466"/>
        <v>0</v>
      </c>
      <c r="GA35" s="2">
        <f t="shared" si="1466"/>
        <v>0</v>
      </c>
      <c r="GB35" s="2">
        <f t="shared" si="1466"/>
        <v>0</v>
      </c>
      <c r="GC35" s="2">
        <f t="shared" si="1466"/>
        <v>0</v>
      </c>
      <c r="GD35" s="2">
        <f t="shared" si="1466"/>
        <v>0</v>
      </c>
      <c r="GE35" s="2">
        <f t="shared" si="1466"/>
        <v>0</v>
      </c>
      <c r="GF35" s="2">
        <f t="shared" si="1466"/>
        <v>0</v>
      </c>
      <c r="GG35" s="2">
        <f t="shared" si="1466"/>
        <v>0</v>
      </c>
      <c r="GH35" s="2">
        <f t="shared" si="1466"/>
        <v>0</v>
      </c>
      <c r="GI35" s="2">
        <f t="shared" si="1466"/>
        <v>0</v>
      </c>
      <c r="GJ35" s="2">
        <f t="shared" si="1466"/>
        <v>0</v>
      </c>
      <c r="GK35" s="2">
        <f t="shared" si="1466"/>
        <v>0</v>
      </c>
      <c r="GL35" s="2">
        <f t="shared" si="1466"/>
        <v>0</v>
      </c>
      <c r="GM35" s="2">
        <f t="shared" si="1466"/>
        <v>0</v>
      </c>
      <c r="GN35" s="2">
        <f t="shared" si="1466"/>
        <v>0</v>
      </c>
      <c r="GO35" s="2">
        <f t="shared" si="1466"/>
        <v>0</v>
      </c>
      <c r="GP35" s="2">
        <f t="shared" si="1466"/>
        <v>0</v>
      </c>
      <c r="GQ35" s="2">
        <f t="shared" si="1466"/>
        <v>0</v>
      </c>
      <c r="GR35" s="2">
        <f t="shared" si="1466"/>
        <v>0</v>
      </c>
      <c r="GS35" s="2">
        <f t="shared" si="1466"/>
        <v>0</v>
      </c>
      <c r="GT35" s="2">
        <f t="shared" si="1466"/>
        <v>0</v>
      </c>
      <c r="GU35" s="2">
        <f t="shared" si="1466"/>
        <v>0</v>
      </c>
      <c r="GV35" s="2">
        <f t="shared" ref="GV35:JG35" si="1467">IF(AND(GV$4-$H$4&gt;0,GV$4-$H$4&lt;=$D35),1,0)</f>
        <v>0</v>
      </c>
      <c r="GW35" s="2">
        <f t="shared" si="1467"/>
        <v>0</v>
      </c>
      <c r="GX35" s="2">
        <f t="shared" si="1467"/>
        <v>0</v>
      </c>
      <c r="GY35" s="2">
        <f t="shared" si="1467"/>
        <v>0</v>
      </c>
      <c r="GZ35" s="2">
        <f t="shared" si="1467"/>
        <v>0</v>
      </c>
      <c r="HA35" s="2">
        <f t="shared" si="1467"/>
        <v>0</v>
      </c>
      <c r="HB35" s="2">
        <f t="shared" si="1467"/>
        <v>0</v>
      </c>
      <c r="HC35" s="2">
        <f t="shared" si="1467"/>
        <v>0</v>
      </c>
      <c r="HD35" s="2">
        <f t="shared" si="1467"/>
        <v>0</v>
      </c>
      <c r="HE35" s="2">
        <f t="shared" si="1467"/>
        <v>0</v>
      </c>
      <c r="HF35" s="2">
        <f t="shared" si="1467"/>
        <v>0</v>
      </c>
      <c r="HG35" s="2">
        <f t="shared" si="1467"/>
        <v>0</v>
      </c>
      <c r="HH35" s="2">
        <f t="shared" si="1467"/>
        <v>0</v>
      </c>
      <c r="HI35" s="2">
        <f t="shared" si="1467"/>
        <v>0</v>
      </c>
      <c r="HJ35" s="2">
        <f t="shared" si="1467"/>
        <v>0</v>
      </c>
      <c r="HK35" s="2">
        <f t="shared" si="1467"/>
        <v>0</v>
      </c>
      <c r="HL35" s="2">
        <f t="shared" si="1467"/>
        <v>0</v>
      </c>
      <c r="HM35" s="2">
        <f t="shared" si="1467"/>
        <v>0</v>
      </c>
      <c r="HN35" s="2">
        <f t="shared" si="1467"/>
        <v>0</v>
      </c>
      <c r="HO35" s="2">
        <f t="shared" si="1467"/>
        <v>0</v>
      </c>
      <c r="HP35" s="2">
        <f t="shared" si="1467"/>
        <v>0</v>
      </c>
      <c r="HQ35" s="2">
        <f t="shared" si="1467"/>
        <v>0</v>
      </c>
      <c r="HR35" s="2">
        <f t="shared" si="1467"/>
        <v>0</v>
      </c>
      <c r="HS35" s="2">
        <f t="shared" si="1467"/>
        <v>0</v>
      </c>
      <c r="HT35" s="2">
        <f t="shared" si="1467"/>
        <v>0</v>
      </c>
      <c r="HU35" s="2">
        <f t="shared" si="1467"/>
        <v>0</v>
      </c>
      <c r="HV35" s="2">
        <f t="shared" si="1467"/>
        <v>0</v>
      </c>
      <c r="HW35" s="2">
        <f t="shared" si="1467"/>
        <v>0</v>
      </c>
      <c r="HX35" s="2">
        <f t="shared" si="1467"/>
        <v>0</v>
      </c>
      <c r="HY35" s="2">
        <f t="shared" si="1467"/>
        <v>0</v>
      </c>
      <c r="HZ35" s="2">
        <f t="shared" si="1467"/>
        <v>0</v>
      </c>
      <c r="IA35" s="2">
        <f t="shared" si="1467"/>
        <v>0</v>
      </c>
      <c r="IB35" s="2">
        <f t="shared" si="1467"/>
        <v>0</v>
      </c>
      <c r="IC35" s="2">
        <f t="shared" si="1467"/>
        <v>0</v>
      </c>
      <c r="ID35" s="2">
        <f t="shared" si="1467"/>
        <v>0</v>
      </c>
      <c r="IE35" s="2">
        <f t="shared" si="1467"/>
        <v>0</v>
      </c>
      <c r="IF35" s="2">
        <f t="shared" si="1467"/>
        <v>0</v>
      </c>
      <c r="IG35" s="2">
        <f t="shared" si="1467"/>
        <v>0</v>
      </c>
      <c r="IH35" s="2">
        <f t="shared" si="1467"/>
        <v>0</v>
      </c>
      <c r="II35" s="2">
        <f t="shared" si="1467"/>
        <v>0</v>
      </c>
      <c r="IJ35" s="2">
        <f t="shared" si="1467"/>
        <v>0</v>
      </c>
      <c r="IK35" s="2">
        <f t="shared" si="1467"/>
        <v>0</v>
      </c>
      <c r="IL35" s="2">
        <f t="shared" si="1467"/>
        <v>0</v>
      </c>
      <c r="IM35" s="2">
        <f t="shared" si="1467"/>
        <v>0</v>
      </c>
      <c r="IN35" s="2">
        <f t="shared" si="1467"/>
        <v>0</v>
      </c>
      <c r="IO35" s="2">
        <f t="shared" si="1467"/>
        <v>0</v>
      </c>
      <c r="IP35" s="2">
        <f t="shared" si="1467"/>
        <v>0</v>
      </c>
      <c r="IQ35" s="2">
        <f t="shared" si="1467"/>
        <v>0</v>
      </c>
      <c r="IR35" s="2">
        <f t="shared" si="1467"/>
        <v>0</v>
      </c>
      <c r="IS35" s="2">
        <f t="shared" si="1467"/>
        <v>0</v>
      </c>
      <c r="IT35" s="2">
        <f t="shared" si="1467"/>
        <v>0</v>
      </c>
      <c r="IU35" s="2">
        <f t="shared" si="1467"/>
        <v>0</v>
      </c>
      <c r="IV35" s="2">
        <f t="shared" si="1467"/>
        <v>0</v>
      </c>
      <c r="IW35" s="2">
        <f t="shared" si="1467"/>
        <v>0</v>
      </c>
      <c r="IX35" s="2">
        <f t="shared" si="1467"/>
        <v>0</v>
      </c>
      <c r="IY35" s="2">
        <f t="shared" si="1467"/>
        <v>0</v>
      </c>
      <c r="IZ35" s="2">
        <f t="shared" si="1467"/>
        <v>0</v>
      </c>
      <c r="JA35" s="2">
        <f t="shared" si="1467"/>
        <v>0</v>
      </c>
      <c r="JB35" s="2">
        <f t="shared" si="1467"/>
        <v>0</v>
      </c>
      <c r="JC35" s="2">
        <f t="shared" si="1467"/>
        <v>0</v>
      </c>
      <c r="JD35" s="2">
        <f t="shared" si="1467"/>
        <v>0</v>
      </c>
      <c r="JE35" s="2">
        <f t="shared" si="1467"/>
        <v>0</v>
      </c>
      <c r="JF35" s="2">
        <f t="shared" si="1467"/>
        <v>0</v>
      </c>
      <c r="JG35" s="2">
        <f t="shared" si="1467"/>
        <v>0</v>
      </c>
      <c r="JH35" s="2">
        <f t="shared" ref="JH35:LS35" si="1468">IF(AND(JH$4-$H$4&gt;0,JH$4-$H$4&lt;=$D35),1,0)</f>
        <v>0</v>
      </c>
      <c r="JI35" s="2">
        <f t="shared" si="1468"/>
        <v>0</v>
      </c>
      <c r="JJ35" s="2">
        <f t="shared" si="1468"/>
        <v>0</v>
      </c>
      <c r="JK35" s="2">
        <f t="shared" si="1468"/>
        <v>0</v>
      </c>
      <c r="JL35" s="2">
        <f t="shared" si="1468"/>
        <v>0</v>
      </c>
      <c r="JM35" s="2">
        <f t="shared" si="1468"/>
        <v>0</v>
      </c>
      <c r="JN35" s="2">
        <f t="shared" si="1468"/>
        <v>0</v>
      </c>
      <c r="JO35" s="2">
        <f t="shared" si="1468"/>
        <v>0</v>
      </c>
      <c r="JP35" s="2">
        <f t="shared" si="1468"/>
        <v>0</v>
      </c>
      <c r="JQ35" s="2">
        <f t="shared" si="1468"/>
        <v>0</v>
      </c>
      <c r="JR35" s="2">
        <f t="shared" si="1468"/>
        <v>0</v>
      </c>
      <c r="JS35" s="2">
        <f t="shared" si="1468"/>
        <v>0</v>
      </c>
      <c r="JT35" s="2">
        <f t="shared" si="1468"/>
        <v>0</v>
      </c>
      <c r="JU35" s="2">
        <f t="shared" si="1468"/>
        <v>0</v>
      </c>
      <c r="JV35" s="2">
        <f t="shared" si="1468"/>
        <v>0</v>
      </c>
      <c r="JW35" s="2">
        <f t="shared" si="1468"/>
        <v>0</v>
      </c>
      <c r="JX35" s="2">
        <f t="shared" si="1468"/>
        <v>0</v>
      </c>
      <c r="JY35" s="2">
        <f t="shared" si="1468"/>
        <v>0</v>
      </c>
      <c r="JZ35" s="2">
        <f t="shared" si="1468"/>
        <v>0</v>
      </c>
      <c r="KA35" s="2">
        <f t="shared" si="1468"/>
        <v>0</v>
      </c>
      <c r="KB35" s="2">
        <f t="shared" si="1468"/>
        <v>0</v>
      </c>
      <c r="KC35" s="2">
        <f t="shared" si="1468"/>
        <v>0</v>
      </c>
      <c r="KD35" s="2">
        <f t="shared" si="1468"/>
        <v>0</v>
      </c>
      <c r="KE35" s="2">
        <f t="shared" si="1468"/>
        <v>0</v>
      </c>
      <c r="KF35" s="2">
        <f t="shared" si="1468"/>
        <v>0</v>
      </c>
      <c r="KG35" s="2">
        <f t="shared" si="1468"/>
        <v>0</v>
      </c>
      <c r="KH35" s="2">
        <f t="shared" si="1468"/>
        <v>0</v>
      </c>
      <c r="KI35" s="2">
        <f t="shared" si="1468"/>
        <v>0</v>
      </c>
      <c r="KJ35" s="2">
        <f t="shared" si="1468"/>
        <v>0</v>
      </c>
      <c r="KK35" s="2">
        <f t="shared" si="1468"/>
        <v>0</v>
      </c>
      <c r="KL35" s="2">
        <f t="shared" si="1468"/>
        <v>0</v>
      </c>
      <c r="KM35" s="2">
        <f t="shared" si="1468"/>
        <v>0</v>
      </c>
      <c r="KN35" s="2">
        <f t="shared" si="1468"/>
        <v>0</v>
      </c>
      <c r="KO35" s="2">
        <f t="shared" si="1468"/>
        <v>0</v>
      </c>
      <c r="KP35" s="2">
        <f t="shared" si="1468"/>
        <v>0</v>
      </c>
      <c r="KQ35" s="2">
        <f t="shared" si="1468"/>
        <v>0</v>
      </c>
      <c r="KR35" s="2">
        <f t="shared" si="1468"/>
        <v>0</v>
      </c>
      <c r="KS35" s="2">
        <f t="shared" si="1468"/>
        <v>0</v>
      </c>
      <c r="KT35" s="2">
        <f t="shared" si="1468"/>
        <v>0</v>
      </c>
      <c r="KU35" s="2">
        <f t="shared" si="1468"/>
        <v>0</v>
      </c>
      <c r="KV35" s="2">
        <f t="shared" si="1468"/>
        <v>0</v>
      </c>
      <c r="KW35" s="2">
        <f t="shared" si="1468"/>
        <v>0</v>
      </c>
      <c r="KX35" s="2">
        <f t="shared" si="1468"/>
        <v>0</v>
      </c>
      <c r="KY35" s="2">
        <f t="shared" si="1468"/>
        <v>0</v>
      </c>
      <c r="KZ35" s="2">
        <f t="shared" si="1468"/>
        <v>0</v>
      </c>
      <c r="LA35" s="2">
        <f t="shared" si="1468"/>
        <v>0</v>
      </c>
      <c r="LB35" s="2">
        <f t="shared" si="1468"/>
        <v>0</v>
      </c>
      <c r="LC35" s="2">
        <f t="shared" si="1468"/>
        <v>0</v>
      </c>
      <c r="LD35" s="2">
        <f t="shared" si="1468"/>
        <v>0</v>
      </c>
      <c r="LE35" s="2">
        <f t="shared" si="1468"/>
        <v>0</v>
      </c>
      <c r="LF35" s="2">
        <f t="shared" si="1468"/>
        <v>0</v>
      </c>
      <c r="LG35" s="2">
        <f t="shared" si="1468"/>
        <v>0</v>
      </c>
      <c r="LH35" s="2">
        <f t="shared" si="1468"/>
        <v>0</v>
      </c>
      <c r="LI35" s="2">
        <f t="shared" si="1468"/>
        <v>0</v>
      </c>
      <c r="LJ35" s="2">
        <f t="shared" si="1468"/>
        <v>0</v>
      </c>
      <c r="LK35" s="2">
        <f t="shared" si="1468"/>
        <v>0</v>
      </c>
      <c r="LL35" s="2">
        <f t="shared" si="1468"/>
        <v>0</v>
      </c>
      <c r="LM35" s="2">
        <f t="shared" si="1468"/>
        <v>0</v>
      </c>
      <c r="LN35" s="2">
        <f t="shared" si="1468"/>
        <v>0</v>
      </c>
      <c r="LO35" s="2">
        <f t="shared" si="1468"/>
        <v>0</v>
      </c>
      <c r="LP35" s="2">
        <f t="shared" si="1468"/>
        <v>0</v>
      </c>
      <c r="LQ35" s="2">
        <f t="shared" si="1468"/>
        <v>0</v>
      </c>
      <c r="LR35" s="2">
        <f t="shared" si="1468"/>
        <v>0</v>
      </c>
      <c r="LS35" s="2">
        <f t="shared" si="1468"/>
        <v>0</v>
      </c>
      <c r="LT35" s="2">
        <f t="shared" ref="LT35:ND35" si="1469">IF(AND(LT$4-$H$4&gt;0,LT$4-$H$4&lt;=$D35),1,0)</f>
        <v>0</v>
      </c>
      <c r="LU35" s="2">
        <f t="shared" si="1469"/>
        <v>0</v>
      </c>
      <c r="LV35" s="2">
        <f t="shared" si="1469"/>
        <v>0</v>
      </c>
      <c r="LW35" s="2">
        <f t="shared" si="1469"/>
        <v>0</v>
      </c>
      <c r="LX35" s="2">
        <f t="shared" si="1469"/>
        <v>0</v>
      </c>
      <c r="LY35" s="2">
        <f t="shared" si="1469"/>
        <v>0</v>
      </c>
      <c r="LZ35" s="2">
        <f t="shared" si="1469"/>
        <v>0</v>
      </c>
      <c r="MA35" s="2">
        <f t="shared" si="1469"/>
        <v>0</v>
      </c>
      <c r="MB35" s="2">
        <f t="shared" si="1469"/>
        <v>0</v>
      </c>
      <c r="MC35" s="2">
        <f t="shared" si="1469"/>
        <v>0</v>
      </c>
      <c r="MD35" s="2">
        <f t="shared" si="1469"/>
        <v>0</v>
      </c>
      <c r="ME35" s="2">
        <f t="shared" si="1469"/>
        <v>0</v>
      </c>
      <c r="MF35" s="2">
        <f t="shared" si="1469"/>
        <v>0</v>
      </c>
      <c r="MG35" s="2">
        <f t="shared" si="1469"/>
        <v>0</v>
      </c>
      <c r="MH35" s="2">
        <f t="shared" si="1469"/>
        <v>0</v>
      </c>
      <c r="MI35" s="2">
        <f t="shared" si="1469"/>
        <v>0</v>
      </c>
      <c r="MJ35" s="2">
        <f t="shared" si="1469"/>
        <v>0</v>
      </c>
      <c r="MK35" s="2">
        <f t="shared" si="1469"/>
        <v>0</v>
      </c>
      <c r="ML35" s="2">
        <f t="shared" si="1469"/>
        <v>0</v>
      </c>
      <c r="MM35" s="2">
        <f t="shared" si="1469"/>
        <v>0</v>
      </c>
      <c r="MN35" s="2">
        <f t="shared" si="1469"/>
        <v>0</v>
      </c>
      <c r="MO35" s="2">
        <f t="shared" si="1469"/>
        <v>0</v>
      </c>
      <c r="MP35" s="2">
        <f t="shared" si="1469"/>
        <v>0</v>
      </c>
      <c r="MQ35" s="2">
        <f t="shared" si="1469"/>
        <v>0</v>
      </c>
      <c r="MR35" s="2">
        <f t="shared" si="1469"/>
        <v>0</v>
      </c>
      <c r="MS35" s="2">
        <f t="shared" si="1469"/>
        <v>0</v>
      </c>
      <c r="MT35" s="2">
        <f t="shared" si="1469"/>
        <v>0</v>
      </c>
      <c r="MU35" s="2">
        <f t="shared" si="1469"/>
        <v>0</v>
      </c>
      <c r="MV35" s="2">
        <f t="shared" si="1469"/>
        <v>0</v>
      </c>
      <c r="MW35" s="2">
        <f t="shared" si="1469"/>
        <v>0</v>
      </c>
      <c r="MX35" s="2">
        <f t="shared" si="1469"/>
        <v>0</v>
      </c>
      <c r="MY35" s="2">
        <f t="shared" si="1469"/>
        <v>0</v>
      </c>
      <c r="MZ35" s="2">
        <f t="shared" si="1469"/>
        <v>0</v>
      </c>
      <c r="NA35" s="2">
        <f t="shared" si="1469"/>
        <v>0</v>
      </c>
      <c r="NB35" s="2">
        <f t="shared" si="1469"/>
        <v>0</v>
      </c>
      <c r="NC35" s="2">
        <f t="shared" si="1469"/>
        <v>0</v>
      </c>
      <c r="ND35" s="2">
        <f t="shared" si="1469"/>
        <v>0</v>
      </c>
    </row>
    <row r="36" spans="1:368" x14ac:dyDescent="0.25">
      <c r="A36" s="4"/>
    </row>
    <row r="37" spans="1:368" x14ac:dyDescent="0.25">
      <c r="A37" s="4"/>
      <c r="B37" s="2" t="s">
        <v>43</v>
      </c>
      <c r="C37" s="5" t="s">
        <v>1</v>
      </c>
      <c r="D37" s="43">
        <v>1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</row>
    <row r="38" spans="1:368" s="4" customFormat="1" x14ac:dyDescent="0.25">
      <c r="B38" s="4" t="s">
        <v>5</v>
      </c>
      <c r="C38" s="5"/>
      <c r="D38" s="13">
        <f>$D$9*D37</f>
        <v>800000000</v>
      </c>
      <c r="G38" s="5"/>
      <c r="I38" s="8"/>
    </row>
    <row r="39" spans="1:368" s="4" customFormat="1" x14ac:dyDescent="0.25">
      <c r="B39" s="4" t="s">
        <v>4</v>
      </c>
      <c r="C39" s="5"/>
      <c r="D39" s="15"/>
      <c r="G39" s="5"/>
      <c r="H39" s="6">
        <f>-D38</f>
        <v>-800000000</v>
      </c>
    </row>
    <row r="40" spans="1:368" x14ac:dyDescent="0.25">
      <c r="A40" s="4"/>
      <c r="B40" s="2" t="s">
        <v>2</v>
      </c>
      <c r="C40" s="5" t="s">
        <v>1</v>
      </c>
      <c r="D40" s="29">
        <v>8.0000000000000002E-3</v>
      </c>
    </row>
    <row r="41" spans="1:368" s="4" customFormat="1" x14ac:dyDescent="0.25">
      <c r="B41" s="35" t="s">
        <v>3</v>
      </c>
      <c r="C41" s="33"/>
      <c r="D41" s="36"/>
      <c r="E41" s="35"/>
      <c r="F41" s="35"/>
      <c r="G41" s="33"/>
      <c r="H41" s="46"/>
      <c r="I41" s="46">
        <f>I$6+$D40</f>
        <v>5.8000000000000003E-2</v>
      </c>
      <c r="J41" s="46">
        <f>J$6+$D40</f>
        <v>5.8000000000000003E-2</v>
      </c>
      <c r="K41" s="46">
        <f>K$6+$D40</f>
        <v>5.8000000000000003E-2</v>
      </c>
      <c r="L41" s="46">
        <f t="shared" ref="L41" si="1470">L$6+$D40</f>
        <v>5.8000000000000003E-2</v>
      </c>
      <c r="M41" s="46">
        <f t="shared" ref="M41" si="1471">M$6+$D40</f>
        <v>5.8000000000000003E-2</v>
      </c>
      <c r="N41" s="46">
        <f t="shared" ref="N41" si="1472">N$6+$D40</f>
        <v>5.8000000000000003E-2</v>
      </c>
      <c r="O41" s="46">
        <f t="shared" ref="O41" si="1473">O$6+$D40</f>
        <v>5.8000000000000003E-2</v>
      </c>
      <c r="P41" s="46">
        <f t="shared" ref="P41" si="1474">P$6+$D40</f>
        <v>5.8000000000000003E-2</v>
      </c>
      <c r="Q41" s="46">
        <f t="shared" ref="Q41" si="1475">Q$6+$D40</f>
        <v>5.8000000000000003E-2</v>
      </c>
      <c r="R41" s="46">
        <f t="shared" ref="R41" si="1476">R$6+$D40</f>
        <v>5.8000000000000003E-2</v>
      </c>
      <c r="S41" s="46">
        <f t="shared" ref="S41" si="1477">S$6+$D40</f>
        <v>5.8000000000000003E-2</v>
      </c>
      <c r="T41" s="46">
        <f t="shared" ref="T41" si="1478">T$6+$D40</f>
        <v>5.8000000000000003E-2</v>
      </c>
      <c r="U41" s="46">
        <f t="shared" ref="U41" si="1479">U$6+$D40</f>
        <v>5.8000000000000003E-2</v>
      </c>
      <c r="V41" s="46">
        <f t="shared" ref="V41" si="1480">V$6+$D40</f>
        <v>5.8000000000000003E-2</v>
      </c>
      <c r="W41" s="46">
        <f t="shared" ref="W41" si="1481">W$6+$D40</f>
        <v>5.8000000000000003E-2</v>
      </c>
      <c r="X41" s="46">
        <f t="shared" ref="X41" si="1482">X$6+$D40</f>
        <v>5.8000000000000003E-2</v>
      </c>
      <c r="Y41" s="46">
        <f t="shared" ref="Y41" si="1483">Y$6+$D40</f>
        <v>5.8000000000000003E-2</v>
      </c>
      <c r="Z41" s="46">
        <f t="shared" ref="Z41" si="1484">Z$6+$D40</f>
        <v>5.8000000000000003E-2</v>
      </c>
      <c r="AA41" s="46">
        <f t="shared" ref="AA41" si="1485">AA$6+$D40</f>
        <v>5.8000000000000003E-2</v>
      </c>
      <c r="AB41" s="46">
        <f t="shared" ref="AB41" si="1486">AB$6+$D40</f>
        <v>5.8000000000000003E-2</v>
      </c>
      <c r="AC41" s="46">
        <f t="shared" ref="AC41" si="1487">AC$6+$D40</f>
        <v>5.8000000000000003E-2</v>
      </c>
      <c r="AD41" s="46">
        <f t="shared" ref="AD41" si="1488">AD$6+$D40</f>
        <v>5.8000000000000003E-2</v>
      </c>
      <c r="AE41" s="46">
        <f t="shared" ref="AE41" si="1489">AE$6+$D40</f>
        <v>5.8000000000000003E-2</v>
      </c>
      <c r="AF41" s="46">
        <f t="shared" ref="AF41" si="1490">AF$6+$D40</f>
        <v>5.8000000000000003E-2</v>
      </c>
      <c r="AG41" s="46">
        <f t="shared" ref="AG41" si="1491">AG$6+$D40</f>
        <v>5.8000000000000003E-2</v>
      </c>
      <c r="AH41" s="46">
        <f t="shared" ref="AH41" si="1492">AH$6+$D40</f>
        <v>5.8000000000000003E-2</v>
      </c>
      <c r="AI41" s="46">
        <f t="shared" ref="AI41" si="1493">AI$6+$D40</f>
        <v>5.8000000000000003E-2</v>
      </c>
      <c r="AJ41" s="46">
        <f t="shared" ref="AJ41" si="1494">AJ$6+$D40</f>
        <v>5.8000000000000003E-2</v>
      </c>
      <c r="AK41" s="46">
        <f t="shared" ref="AK41" si="1495">AK$6+$D40</f>
        <v>5.8000000000000003E-2</v>
      </c>
      <c r="AL41" s="46">
        <f t="shared" ref="AL41" si="1496">AL$6+$D40</f>
        <v>5.8000000000000003E-2</v>
      </c>
      <c r="AM41" s="46">
        <f t="shared" ref="AM41" si="1497">AM$6+$D40</f>
        <v>5.8000000000000003E-2</v>
      </c>
      <c r="AN41" s="46">
        <f t="shared" ref="AN41" si="1498">AN$6+$D40</f>
        <v>5.8000000000000003E-2</v>
      </c>
      <c r="AO41" s="46">
        <f t="shared" ref="AO41" si="1499">AO$6+$D40</f>
        <v>5.8000000000000003E-2</v>
      </c>
      <c r="AP41" s="46">
        <f t="shared" ref="AP41" si="1500">AP$6+$D40</f>
        <v>5.8000000000000003E-2</v>
      </c>
      <c r="AQ41" s="46">
        <f t="shared" ref="AQ41" si="1501">AQ$6+$D40</f>
        <v>5.8000000000000003E-2</v>
      </c>
      <c r="AR41" s="46">
        <f t="shared" ref="AR41" si="1502">AR$6+$D40</f>
        <v>5.8000000000000003E-2</v>
      </c>
      <c r="AS41" s="46">
        <f t="shared" ref="AS41" si="1503">AS$6+$D40</f>
        <v>5.8000000000000003E-2</v>
      </c>
      <c r="AT41" s="46">
        <f t="shared" ref="AT41" si="1504">AT$6+$D40</f>
        <v>5.8000000000000003E-2</v>
      </c>
      <c r="AU41" s="46">
        <f t="shared" ref="AU41" si="1505">AU$6+$D40</f>
        <v>5.8000000000000003E-2</v>
      </c>
      <c r="AV41" s="46">
        <f t="shared" ref="AV41" si="1506">AV$6+$D40</f>
        <v>5.8000000000000003E-2</v>
      </c>
      <c r="AW41" s="46">
        <f t="shared" ref="AW41" si="1507">AW$6+$D40</f>
        <v>5.8000000000000003E-2</v>
      </c>
      <c r="AX41" s="46">
        <f t="shared" ref="AX41" si="1508">AX$6+$D40</f>
        <v>5.8000000000000003E-2</v>
      </c>
      <c r="AY41" s="46">
        <f t="shared" ref="AY41" si="1509">AY$6+$D40</f>
        <v>5.8000000000000003E-2</v>
      </c>
      <c r="AZ41" s="46">
        <f t="shared" ref="AZ41" si="1510">AZ$6+$D40</f>
        <v>5.8000000000000003E-2</v>
      </c>
      <c r="BA41" s="46">
        <f t="shared" ref="BA41" si="1511">BA$6+$D40</f>
        <v>5.8000000000000003E-2</v>
      </c>
      <c r="BB41" s="46">
        <f t="shared" ref="BB41" si="1512">BB$6+$D40</f>
        <v>5.8000000000000003E-2</v>
      </c>
      <c r="BC41" s="46">
        <f t="shared" ref="BC41" si="1513">BC$6+$D40</f>
        <v>5.8000000000000003E-2</v>
      </c>
      <c r="BD41" s="46">
        <f t="shared" ref="BD41" si="1514">BD$6+$D40</f>
        <v>5.8000000000000003E-2</v>
      </c>
      <c r="BE41" s="46">
        <f t="shared" ref="BE41" si="1515">BE$6+$D40</f>
        <v>5.8000000000000003E-2</v>
      </c>
      <c r="BF41" s="46">
        <f t="shared" ref="BF41" si="1516">BF$6+$D40</f>
        <v>5.8000000000000003E-2</v>
      </c>
      <c r="BG41" s="46">
        <f t="shared" ref="BG41" si="1517">BG$6+$D40</f>
        <v>5.8000000000000003E-2</v>
      </c>
      <c r="BH41" s="46">
        <f t="shared" ref="BH41" si="1518">BH$6+$D40</f>
        <v>5.8000000000000003E-2</v>
      </c>
      <c r="BI41" s="46">
        <f t="shared" ref="BI41" si="1519">BI$6+$D40</f>
        <v>5.8000000000000003E-2</v>
      </c>
      <c r="BJ41" s="46">
        <f t="shared" ref="BJ41" si="1520">BJ$6+$D40</f>
        <v>5.8000000000000003E-2</v>
      </c>
      <c r="BK41" s="46">
        <f t="shared" ref="BK41" si="1521">BK$6+$D40</f>
        <v>5.8000000000000003E-2</v>
      </c>
      <c r="BL41" s="46">
        <f t="shared" ref="BL41" si="1522">BL$6+$D40</f>
        <v>5.8000000000000003E-2</v>
      </c>
      <c r="BM41" s="46">
        <f t="shared" ref="BM41" si="1523">BM$6+$D40</f>
        <v>5.8000000000000003E-2</v>
      </c>
      <c r="BN41" s="46">
        <f t="shared" ref="BN41" si="1524">BN$6+$D40</f>
        <v>5.8000000000000003E-2</v>
      </c>
      <c r="BO41" s="46">
        <f t="shared" ref="BO41" si="1525">BO$6+$D40</f>
        <v>5.8000000000000003E-2</v>
      </c>
      <c r="BP41" s="46">
        <f t="shared" ref="BP41" si="1526">BP$6+$D40</f>
        <v>5.8000000000000003E-2</v>
      </c>
      <c r="BQ41" s="46">
        <f t="shared" ref="BQ41" si="1527">BQ$6+$D40</f>
        <v>5.8000000000000003E-2</v>
      </c>
      <c r="BR41" s="46">
        <f t="shared" ref="BR41" si="1528">BR$6+$D40</f>
        <v>5.8000000000000003E-2</v>
      </c>
      <c r="BS41" s="46">
        <f t="shared" ref="BS41" si="1529">BS$6+$D40</f>
        <v>5.8000000000000003E-2</v>
      </c>
      <c r="BT41" s="46">
        <f t="shared" ref="BT41" si="1530">BT$6+$D40</f>
        <v>5.8000000000000003E-2</v>
      </c>
      <c r="BU41" s="46">
        <f t="shared" ref="BU41" si="1531">BU$6+$D40</f>
        <v>5.8000000000000003E-2</v>
      </c>
      <c r="BV41" s="46">
        <f t="shared" ref="BV41" si="1532">BV$6+$D40</f>
        <v>5.8000000000000003E-2</v>
      </c>
      <c r="BW41" s="46">
        <f t="shared" ref="BW41" si="1533">BW$6+$D40</f>
        <v>5.8000000000000003E-2</v>
      </c>
      <c r="BX41" s="46">
        <f t="shared" ref="BX41" si="1534">BX$6+$D40</f>
        <v>5.8000000000000003E-2</v>
      </c>
      <c r="BY41" s="46">
        <f t="shared" ref="BY41" si="1535">BY$6+$D40</f>
        <v>5.8000000000000003E-2</v>
      </c>
      <c r="BZ41" s="46">
        <f t="shared" ref="BZ41" si="1536">BZ$6+$D40</f>
        <v>5.8000000000000003E-2</v>
      </c>
      <c r="CA41" s="46">
        <f t="shared" ref="CA41" si="1537">CA$6+$D40</f>
        <v>5.8000000000000003E-2</v>
      </c>
      <c r="CB41" s="46">
        <f t="shared" ref="CB41" si="1538">CB$6+$D40</f>
        <v>5.8000000000000003E-2</v>
      </c>
      <c r="CC41" s="46">
        <f t="shared" ref="CC41" si="1539">CC$6+$D40</f>
        <v>5.8000000000000003E-2</v>
      </c>
      <c r="CD41" s="46">
        <f t="shared" ref="CD41" si="1540">CD$6+$D40</f>
        <v>5.8000000000000003E-2</v>
      </c>
      <c r="CE41" s="46">
        <f t="shared" ref="CE41" si="1541">CE$6+$D40</f>
        <v>5.8000000000000003E-2</v>
      </c>
      <c r="CF41" s="46">
        <f t="shared" ref="CF41" si="1542">CF$6+$D40</f>
        <v>5.8000000000000003E-2</v>
      </c>
      <c r="CG41" s="46">
        <f t="shared" ref="CG41" si="1543">CG$6+$D40</f>
        <v>5.8000000000000003E-2</v>
      </c>
      <c r="CH41" s="46">
        <f t="shared" ref="CH41" si="1544">CH$6+$D40</f>
        <v>5.8000000000000003E-2</v>
      </c>
      <c r="CI41" s="46">
        <f t="shared" ref="CI41" si="1545">CI$6+$D40</f>
        <v>5.8000000000000003E-2</v>
      </c>
      <c r="CJ41" s="46">
        <f t="shared" ref="CJ41" si="1546">CJ$6+$D40</f>
        <v>5.8000000000000003E-2</v>
      </c>
      <c r="CK41" s="46">
        <f t="shared" ref="CK41" si="1547">CK$6+$D40</f>
        <v>5.8000000000000003E-2</v>
      </c>
      <c r="CL41" s="46">
        <f t="shared" ref="CL41" si="1548">CL$6+$D40</f>
        <v>5.8000000000000003E-2</v>
      </c>
      <c r="CM41" s="46">
        <f t="shared" ref="CM41" si="1549">CM$6+$D40</f>
        <v>5.8000000000000003E-2</v>
      </c>
      <c r="CN41" s="46">
        <f t="shared" ref="CN41" si="1550">CN$6+$D40</f>
        <v>5.8000000000000003E-2</v>
      </c>
      <c r="CO41" s="46">
        <f t="shared" ref="CO41" si="1551">CO$6+$D40</f>
        <v>5.8000000000000003E-2</v>
      </c>
      <c r="CP41" s="46">
        <f t="shared" ref="CP41" si="1552">CP$6+$D40</f>
        <v>5.8000000000000003E-2</v>
      </c>
      <c r="CQ41" s="46">
        <f t="shared" ref="CQ41" si="1553">CQ$6+$D40</f>
        <v>5.8000000000000003E-2</v>
      </c>
      <c r="CR41" s="46">
        <f t="shared" ref="CR41" si="1554">CR$6+$D40</f>
        <v>5.8000000000000003E-2</v>
      </c>
      <c r="CS41" s="46">
        <f t="shared" ref="CS41" si="1555">CS$6+$D40</f>
        <v>5.8000000000000003E-2</v>
      </c>
      <c r="CT41" s="46">
        <f t="shared" ref="CT41" si="1556">CT$6+$D40</f>
        <v>5.8000000000000003E-2</v>
      </c>
      <c r="CU41" s="46">
        <f t="shared" ref="CU41" si="1557">CU$6+$D40</f>
        <v>5.8000000000000003E-2</v>
      </c>
      <c r="CV41" s="46">
        <f t="shared" ref="CV41" si="1558">CV$6+$D40</f>
        <v>5.8000000000000003E-2</v>
      </c>
      <c r="CW41" s="46">
        <f t="shared" ref="CW41" si="1559">CW$6+$D40</f>
        <v>5.8000000000000003E-2</v>
      </c>
      <c r="CX41" s="46">
        <f t="shared" ref="CX41" si="1560">CX$6+$D40</f>
        <v>5.8000000000000003E-2</v>
      </c>
      <c r="CY41" s="46">
        <f t="shared" ref="CY41" si="1561">CY$6+$D40</f>
        <v>5.8000000000000003E-2</v>
      </c>
      <c r="CZ41" s="46">
        <f t="shared" ref="CZ41" si="1562">CZ$6+$D40</f>
        <v>5.8000000000000003E-2</v>
      </c>
      <c r="DA41" s="46">
        <f t="shared" ref="DA41" si="1563">DA$6+$D40</f>
        <v>5.8000000000000003E-2</v>
      </c>
      <c r="DB41" s="46">
        <f t="shared" ref="DB41" si="1564">DB$6+$D40</f>
        <v>5.8000000000000003E-2</v>
      </c>
      <c r="DC41" s="46">
        <f t="shared" ref="DC41" si="1565">DC$6+$D40</f>
        <v>5.8000000000000003E-2</v>
      </c>
      <c r="DD41" s="46">
        <f t="shared" ref="DD41" si="1566">DD$6+$D40</f>
        <v>5.8000000000000003E-2</v>
      </c>
      <c r="DE41" s="46">
        <f t="shared" ref="DE41" si="1567">DE$6+$D40</f>
        <v>5.8000000000000003E-2</v>
      </c>
      <c r="DF41" s="46">
        <f t="shared" ref="DF41" si="1568">DF$6+$D40</f>
        <v>5.8000000000000003E-2</v>
      </c>
      <c r="DG41" s="46">
        <f t="shared" ref="DG41" si="1569">DG$6+$D40</f>
        <v>5.8000000000000003E-2</v>
      </c>
      <c r="DH41" s="46">
        <f t="shared" ref="DH41" si="1570">DH$6+$D40</f>
        <v>5.8000000000000003E-2</v>
      </c>
      <c r="DI41" s="46">
        <f t="shared" ref="DI41" si="1571">DI$6+$D40</f>
        <v>5.8000000000000003E-2</v>
      </c>
      <c r="DJ41" s="46">
        <f t="shared" ref="DJ41" si="1572">DJ$6+$D40</f>
        <v>5.8000000000000003E-2</v>
      </c>
      <c r="DK41" s="46">
        <f t="shared" ref="DK41" si="1573">DK$6+$D40</f>
        <v>5.8000000000000003E-2</v>
      </c>
      <c r="DL41" s="46">
        <f t="shared" ref="DL41" si="1574">DL$6+$D40</f>
        <v>5.8000000000000003E-2</v>
      </c>
      <c r="DM41" s="46">
        <f t="shared" ref="DM41" si="1575">DM$6+$D40</f>
        <v>5.8000000000000003E-2</v>
      </c>
      <c r="DN41" s="46">
        <f t="shared" ref="DN41" si="1576">DN$6+$D40</f>
        <v>5.8000000000000003E-2</v>
      </c>
      <c r="DO41" s="46">
        <f t="shared" ref="DO41" si="1577">DO$6+$D40</f>
        <v>5.8000000000000003E-2</v>
      </c>
      <c r="DP41" s="46">
        <f t="shared" ref="DP41" si="1578">DP$6+$D40</f>
        <v>5.8000000000000003E-2</v>
      </c>
      <c r="DQ41" s="46">
        <f t="shared" ref="DQ41" si="1579">DQ$6+$D40</f>
        <v>5.8000000000000003E-2</v>
      </c>
      <c r="DR41" s="46">
        <f t="shared" ref="DR41" si="1580">DR$6+$D40</f>
        <v>5.8000000000000003E-2</v>
      </c>
      <c r="DS41" s="46">
        <f t="shared" ref="DS41" si="1581">DS$6+$D40</f>
        <v>5.8000000000000003E-2</v>
      </c>
      <c r="DT41" s="46">
        <f t="shared" ref="DT41" si="1582">DT$6+$D40</f>
        <v>5.8000000000000003E-2</v>
      </c>
      <c r="DU41" s="46">
        <f t="shared" ref="DU41" si="1583">DU$6+$D40</f>
        <v>5.8000000000000003E-2</v>
      </c>
      <c r="DV41" s="46">
        <f t="shared" ref="DV41" si="1584">DV$6+$D40</f>
        <v>5.8000000000000003E-2</v>
      </c>
      <c r="DW41" s="46">
        <f t="shared" ref="DW41" si="1585">DW$6+$D40</f>
        <v>5.8000000000000003E-2</v>
      </c>
      <c r="DX41" s="46">
        <f t="shared" ref="DX41" si="1586">DX$6+$D40</f>
        <v>5.8000000000000003E-2</v>
      </c>
      <c r="DY41" s="46">
        <f t="shared" ref="DY41" si="1587">DY$6+$D40</f>
        <v>5.8000000000000003E-2</v>
      </c>
      <c r="DZ41" s="46">
        <f t="shared" ref="DZ41" si="1588">DZ$6+$D40</f>
        <v>5.8000000000000003E-2</v>
      </c>
      <c r="EA41" s="46">
        <f t="shared" ref="EA41" si="1589">EA$6+$D40</f>
        <v>5.8000000000000003E-2</v>
      </c>
      <c r="EB41" s="46">
        <f t="shared" ref="EB41" si="1590">EB$6+$D40</f>
        <v>5.8000000000000003E-2</v>
      </c>
      <c r="EC41" s="46">
        <f t="shared" ref="EC41" si="1591">EC$6+$D40</f>
        <v>5.8000000000000003E-2</v>
      </c>
      <c r="ED41" s="46">
        <f t="shared" ref="ED41" si="1592">ED$6+$D40</f>
        <v>5.8000000000000003E-2</v>
      </c>
      <c r="EE41" s="46">
        <f t="shared" ref="EE41" si="1593">EE$6+$D40</f>
        <v>5.8000000000000003E-2</v>
      </c>
      <c r="EF41" s="46">
        <f t="shared" ref="EF41" si="1594">EF$6+$D40</f>
        <v>5.8000000000000003E-2</v>
      </c>
      <c r="EG41" s="46">
        <f t="shared" ref="EG41" si="1595">EG$6+$D40</f>
        <v>5.8000000000000003E-2</v>
      </c>
      <c r="EH41" s="46">
        <f t="shared" ref="EH41" si="1596">EH$6+$D40</f>
        <v>5.8000000000000003E-2</v>
      </c>
      <c r="EI41" s="46">
        <f t="shared" ref="EI41" si="1597">EI$6+$D40</f>
        <v>5.8000000000000003E-2</v>
      </c>
      <c r="EJ41" s="46">
        <f t="shared" ref="EJ41" si="1598">EJ$6+$D40</f>
        <v>5.8000000000000003E-2</v>
      </c>
      <c r="EK41" s="46">
        <f t="shared" ref="EK41" si="1599">EK$6+$D40</f>
        <v>5.8000000000000003E-2</v>
      </c>
      <c r="EL41" s="46">
        <f t="shared" ref="EL41" si="1600">EL$6+$D40</f>
        <v>5.8000000000000003E-2</v>
      </c>
      <c r="EM41" s="46">
        <f t="shared" ref="EM41" si="1601">EM$6+$D40</f>
        <v>5.8000000000000003E-2</v>
      </c>
      <c r="EN41" s="46">
        <f t="shared" ref="EN41" si="1602">EN$6+$D40</f>
        <v>5.8000000000000003E-2</v>
      </c>
      <c r="EO41" s="46">
        <f t="shared" ref="EO41" si="1603">EO$6+$D40</f>
        <v>5.8000000000000003E-2</v>
      </c>
      <c r="EP41" s="46">
        <f t="shared" ref="EP41" si="1604">EP$6+$D40</f>
        <v>5.8000000000000003E-2</v>
      </c>
      <c r="EQ41" s="46">
        <f t="shared" ref="EQ41" si="1605">EQ$6+$D40</f>
        <v>5.8000000000000003E-2</v>
      </c>
      <c r="ER41" s="46">
        <f t="shared" ref="ER41" si="1606">ER$6+$D40</f>
        <v>5.8000000000000003E-2</v>
      </c>
      <c r="ES41" s="46">
        <f t="shared" ref="ES41" si="1607">ES$6+$D40</f>
        <v>5.8000000000000003E-2</v>
      </c>
      <c r="ET41" s="46">
        <f t="shared" ref="ET41" si="1608">ET$6+$D40</f>
        <v>5.8000000000000003E-2</v>
      </c>
      <c r="EU41" s="46">
        <f t="shared" ref="EU41" si="1609">EU$6+$D40</f>
        <v>5.8000000000000003E-2</v>
      </c>
      <c r="EV41" s="46">
        <f t="shared" ref="EV41" si="1610">EV$6+$D40</f>
        <v>5.8000000000000003E-2</v>
      </c>
      <c r="EW41" s="46">
        <f t="shared" ref="EW41" si="1611">EW$6+$D40</f>
        <v>5.8000000000000003E-2</v>
      </c>
      <c r="EX41" s="46">
        <f t="shared" ref="EX41" si="1612">EX$6+$D40</f>
        <v>5.8000000000000003E-2</v>
      </c>
      <c r="EY41" s="46">
        <f t="shared" ref="EY41" si="1613">EY$6+$D40</f>
        <v>5.8000000000000003E-2</v>
      </c>
      <c r="EZ41" s="46">
        <f t="shared" ref="EZ41" si="1614">EZ$6+$D40</f>
        <v>5.8000000000000003E-2</v>
      </c>
      <c r="FA41" s="46">
        <f t="shared" ref="FA41" si="1615">FA$6+$D40</f>
        <v>5.8000000000000003E-2</v>
      </c>
      <c r="FB41" s="46">
        <f t="shared" ref="FB41" si="1616">FB$6+$D40</f>
        <v>5.8000000000000003E-2</v>
      </c>
      <c r="FC41" s="46">
        <f t="shared" ref="FC41" si="1617">FC$6+$D40</f>
        <v>5.8000000000000003E-2</v>
      </c>
      <c r="FD41" s="46">
        <f t="shared" ref="FD41" si="1618">FD$6+$D40</f>
        <v>5.8000000000000003E-2</v>
      </c>
      <c r="FE41" s="46">
        <f t="shared" ref="FE41" si="1619">FE$6+$D40</f>
        <v>5.8000000000000003E-2</v>
      </c>
      <c r="FF41" s="46">
        <f t="shared" ref="FF41" si="1620">FF$6+$D40</f>
        <v>5.8000000000000003E-2</v>
      </c>
      <c r="FG41" s="46">
        <f t="shared" ref="FG41" si="1621">FG$6+$D40</f>
        <v>5.8000000000000003E-2</v>
      </c>
      <c r="FH41" s="46">
        <f t="shared" ref="FH41" si="1622">FH$6+$D40</f>
        <v>5.8000000000000003E-2</v>
      </c>
      <c r="FI41" s="46">
        <f t="shared" ref="FI41" si="1623">FI$6+$D40</f>
        <v>5.8000000000000003E-2</v>
      </c>
      <c r="FJ41" s="46">
        <f t="shared" ref="FJ41" si="1624">FJ$6+$D40</f>
        <v>5.8000000000000003E-2</v>
      </c>
      <c r="FK41" s="46">
        <f t="shared" ref="FK41" si="1625">FK$6+$D40</f>
        <v>5.8000000000000003E-2</v>
      </c>
      <c r="FL41" s="46">
        <f t="shared" ref="FL41" si="1626">FL$6+$D40</f>
        <v>5.8000000000000003E-2</v>
      </c>
      <c r="FM41" s="46">
        <f t="shared" ref="FM41" si="1627">FM$6+$D40</f>
        <v>5.8000000000000003E-2</v>
      </c>
      <c r="FN41" s="46">
        <f t="shared" ref="FN41" si="1628">FN$6+$D40</f>
        <v>5.8000000000000003E-2</v>
      </c>
      <c r="FO41" s="46">
        <f t="shared" ref="FO41" si="1629">FO$6+$D40</f>
        <v>5.8000000000000003E-2</v>
      </c>
      <c r="FP41" s="46">
        <f t="shared" ref="FP41" si="1630">FP$6+$D40</f>
        <v>5.8000000000000003E-2</v>
      </c>
      <c r="FQ41" s="46">
        <f t="shared" ref="FQ41" si="1631">FQ$6+$D40</f>
        <v>5.8000000000000003E-2</v>
      </c>
      <c r="FR41" s="46">
        <f t="shared" ref="FR41" si="1632">FR$6+$D40</f>
        <v>5.8000000000000003E-2</v>
      </c>
      <c r="FS41" s="46">
        <f t="shared" ref="FS41" si="1633">FS$6+$D40</f>
        <v>5.8000000000000003E-2</v>
      </c>
      <c r="FT41" s="46">
        <f t="shared" ref="FT41" si="1634">FT$6+$D40</f>
        <v>5.8000000000000003E-2</v>
      </c>
      <c r="FU41" s="46">
        <f t="shared" ref="FU41" si="1635">FU$6+$D40</f>
        <v>5.8000000000000003E-2</v>
      </c>
      <c r="FV41" s="46">
        <f t="shared" ref="FV41" si="1636">FV$6+$D40</f>
        <v>5.8000000000000003E-2</v>
      </c>
      <c r="FW41" s="46">
        <f t="shared" ref="FW41" si="1637">FW$6+$D40</f>
        <v>5.8000000000000003E-2</v>
      </c>
      <c r="FX41" s="46">
        <f t="shared" ref="FX41" si="1638">FX$6+$D40</f>
        <v>5.8000000000000003E-2</v>
      </c>
      <c r="FY41" s="46">
        <f t="shared" ref="FY41" si="1639">FY$6+$D40</f>
        <v>5.8000000000000003E-2</v>
      </c>
      <c r="FZ41" s="46">
        <f t="shared" ref="FZ41" si="1640">FZ$6+$D40</f>
        <v>5.8000000000000003E-2</v>
      </c>
      <c r="GA41" s="46">
        <f t="shared" ref="GA41" si="1641">GA$6+$D40</f>
        <v>5.8000000000000003E-2</v>
      </c>
      <c r="GB41" s="46">
        <f t="shared" ref="GB41" si="1642">GB$6+$D40</f>
        <v>5.8000000000000003E-2</v>
      </c>
      <c r="GC41" s="46">
        <f t="shared" ref="GC41" si="1643">GC$6+$D40</f>
        <v>5.8000000000000003E-2</v>
      </c>
      <c r="GD41" s="46">
        <f t="shared" ref="GD41" si="1644">GD$6+$D40</f>
        <v>5.8000000000000003E-2</v>
      </c>
      <c r="GE41" s="46">
        <f t="shared" ref="GE41" si="1645">GE$6+$D40</f>
        <v>5.8000000000000003E-2</v>
      </c>
      <c r="GF41" s="46">
        <f t="shared" ref="GF41" si="1646">GF$6+$D40</f>
        <v>5.8000000000000003E-2</v>
      </c>
      <c r="GG41" s="46">
        <f t="shared" ref="GG41" si="1647">GG$6+$D40</f>
        <v>5.8000000000000003E-2</v>
      </c>
      <c r="GH41" s="46">
        <f t="shared" ref="GH41" si="1648">GH$6+$D40</f>
        <v>5.8000000000000003E-2</v>
      </c>
      <c r="GI41" s="46">
        <f t="shared" ref="GI41" si="1649">GI$6+$D40</f>
        <v>5.8000000000000003E-2</v>
      </c>
      <c r="GJ41" s="46">
        <f t="shared" ref="GJ41" si="1650">GJ$6+$D40</f>
        <v>5.8000000000000003E-2</v>
      </c>
      <c r="GK41" s="46">
        <f t="shared" ref="GK41" si="1651">GK$6+$D40</f>
        <v>5.8000000000000003E-2</v>
      </c>
      <c r="GL41" s="46">
        <f t="shared" ref="GL41" si="1652">GL$6+$D40</f>
        <v>5.8000000000000003E-2</v>
      </c>
      <c r="GM41" s="46">
        <f t="shared" ref="GM41" si="1653">GM$6+$D40</f>
        <v>5.8000000000000003E-2</v>
      </c>
      <c r="GN41" s="46">
        <f t="shared" ref="GN41" si="1654">GN$6+$D40</f>
        <v>5.8000000000000003E-2</v>
      </c>
      <c r="GO41" s="46">
        <f t="shared" ref="GO41" si="1655">GO$6+$D40</f>
        <v>5.8000000000000003E-2</v>
      </c>
      <c r="GP41" s="46">
        <f t="shared" ref="GP41" si="1656">GP$6+$D40</f>
        <v>5.8000000000000003E-2</v>
      </c>
      <c r="GQ41" s="46">
        <f t="shared" ref="GQ41" si="1657">GQ$6+$D40</f>
        <v>5.8000000000000003E-2</v>
      </c>
      <c r="GR41" s="46">
        <f t="shared" ref="GR41" si="1658">GR$6+$D40</f>
        <v>5.8000000000000003E-2</v>
      </c>
      <c r="GS41" s="46">
        <f t="shared" ref="GS41" si="1659">GS$6+$D40</f>
        <v>5.8000000000000003E-2</v>
      </c>
      <c r="GT41" s="46">
        <f t="shared" ref="GT41" si="1660">GT$6+$D40</f>
        <v>5.8000000000000003E-2</v>
      </c>
      <c r="GU41" s="46">
        <f t="shared" ref="GU41" si="1661">GU$6+$D40</f>
        <v>5.8000000000000003E-2</v>
      </c>
      <c r="GV41" s="46">
        <f t="shared" ref="GV41" si="1662">GV$6+$D40</f>
        <v>5.8000000000000003E-2</v>
      </c>
      <c r="GW41" s="46">
        <f t="shared" ref="GW41" si="1663">GW$6+$D40</f>
        <v>5.8000000000000003E-2</v>
      </c>
      <c r="GX41" s="46">
        <f t="shared" ref="GX41" si="1664">GX$6+$D40</f>
        <v>5.8000000000000003E-2</v>
      </c>
      <c r="GY41" s="46">
        <f t="shared" ref="GY41" si="1665">GY$6+$D40</f>
        <v>5.8000000000000003E-2</v>
      </c>
      <c r="GZ41" s="46">
        <f t="shared" ref="GZ41" si="1666">GZ$6+$D40</f>
        <v>5.8000000000000003E-2</v>
      </c>
      <c r="HA41" s="46">
        <f t="shared" ref="HA41" si="1667">HA$6+$D40</f>
        <v>5.8000000000000003E-2</v>
      </c>
      <c r="HB41" s="46">
        <f t="shared" ref="HB41" si="1668">HB$6+$D40</f>
        <v>5.8000000000000003E-2</v>
      </c>
      <c r="HC41" s="46">
        <f t="shared" ref="HC41" si="1669">HC$6+$D40</f>
        <v>5.8000000000000003E-2</v>
      </c>
      <c r="HD41" s="46">
        <f t="shared" ref="HD41" si="1670">HD$6+$D40</f>
        <v>5.8000000000000003E-2</v>
      </c>
      <c r="HE41" s="46">
        <f t="shared" ref="HE41" si="1671">HE$6+$D40</f>
        <v>5.8000000000000003E-2</v>
      </c>
      <c r="HF41" s="46">
        <f t="shared" ref="HF41" si="1672">HF$6+$D40</f>
        <v>5.8000000000000003E-2</v>
      </c>
      <c r="HG41" s="46">
        <f t="shared" ref="HG41" si="1673">HG$6+$D40</f>
        <v>5.8000000000000003E-2</v>
      </c>
      <c r="HH41" s="46">
        <f t="shared" ref="HH41" si="1674">HH$6+$D40</f>
        <v>5.8000000000000003E-2</v>
      </c>
      <c r="HI41" s="46">
        <f t="shared" ref="HI41" si="1675">HI$6+$D40</f>
        <v>5.8000000000000003E-2</v>
      </c>
      <c r="HJ41" s="46">
        <f t="shared" ref="HJ41" si="1676">HJ$6+$D40</f>
        <v>5.8000000000000003E-2</v>
      </c>
      <c r="HK41" s="46">
        <f t="shared" ref="HK41" si="1677">HK$6+$D40</f>
        <v>5.8000000000000003E-2</v>
      </c>
      <c r="HL41" s="46">
        <f t="shared" ref="HL41" si="1678">HL$6+$D40</f>
        <v>5.8000000000000003E-2</v>
      </c>
      <c r="HM41" s="46">
        <f t="shared" ref="HM41" si="1679">HM$6+$D40</f>
        <v>5.8000000000000003E-2</v>
      </c>
      <c r="HN41" s="46">
        <f t="shared" ref="HN41" si="1680">HN$6+$D40</f>
        <v>5.8000000000000003E-2</v>
      </c>
      <c r="HO41" s="46">
        <f t="shared" ref="HO41" si="1681">HO$6+$D40</f>
        <v>5.8000000000000003E-2</v>
      </c>
      <c r="HP41" s="46">
        <f t="shared" ref="HP41" si="1682">HP$6+$D40</f>
        <v>5.8000000000000003E-2</v>
      </c>
      <c r="HQ41" s="46">
        <f t="shared" ref="HQ41" si="1683">HQ$6+$D40</f>
        <v>5.8000000000000003E-2</v>
      </c>
      <c r="HR41" s="46">
        <f t="shared" ref="HR41" si="1684">HR$6+$D40</f>
        <v>5.8000000000000003E-2</v>
      </c>
      <c r="HS41" s="46">
        <f t="shared" ref="HS41" si="1685">HS$6+$D40</f>
        <v>5.8000000000000003E-2</v>
      </c>
      <c r="HT41" s="46">
        <f t="shared" ref="HT41" si="1686">HT$6+$D40</f>
        <v>5.8000000000000003E-2</v>
      </c>
      <c r="HU41" s="46">
        <f t="shared" ref="HU41" si="1687">HU$6+$D40</f>
        <v>5.8000000000000003E-2</v>
      </c>
      <c r="HV41" s="46">
        <f t="shared" ref="HV41" si="1688">HV$6+$D40</f>
        <v>5.8000000000000003E-2</v>
      </c>
      <c r="HW41" s="46">
        <f t="shared" ref="HW41" si="1689">HW$6+$D40</f>
        <v>5.8000000000000003E-2</v>
      </c>
      <c r="HX41" s="46">
        <f t="shared" ref="HX41" si="1690">HX$6+$D40</f>
        <v>5.8000000000000003E-2</v>
      </c>
      <c r="HY41" s="46">
        <f t="shared" ref="HY41" si="1691">HY$6+$D40</f>
        <v>5.8000000000000003E-2</v>
      </c>
      <c r="HZ41" s="46">
        <f t="shared" ref="HZ41" si="1692">HZ$6+$D40</f>
        <v>5.8000000000000003E-2</v>
      </c>
      <c r="IA41" s="46">
        <f t="shared" ref="IA41" si="1693">IA$6+$D40</f>
        <v>5.8000000000000003E-2</v>
      </c>
      <c r="IB41" s="46">
        <f t="shared" ref="IB41" si="1694">IB$6+$D40</f>
        <v>5.8000000000000003E-2</v>
      </c>
      <c r="IC41" s="46">
        <f t="shared" ref="IC41" si="1695">IC$6+$D40</f>
        <v>5.8000000000000003E-2</v>
      </c>
      <c r="ID41" s="46">
        <f t="shared" ref="ID41" si="1696">ID$6+$D40</f>
        <v>5.8000000000000003E-2</v>
      </c>
      <c r="IE41" s="46">
        <f t="shared" ref="IE41" si="1697">IE$6+$D40</f>
        <v>5.8000000000000003E-2</v>
      </c>
      <c r="IF41" s="46">
        <f t="shared" ref="IF41" si="1698">IF$6+$D40</f>
        <v>5.8000000000000003E-2</v>
      </c>
      <c r="IG41" s="46">
        <f t="shared" ref="IG41" si="1699">IG$6+$D40</f>
        <v>5.8000000000000003E-2</v>
      </c>
      <c r="IH41" s="46">
        <f t="shared" ref="IH41" si="1700">IH$6+$D40</f>
        <v>5.8000000000000003E-2</v>
      </c>
      <c r="II41" s="46">
        <f t="shared" ref="II41" si="1701">II$6+$D40</f>
        <v>5.8000000000000003E-2</v>
      </c>
      <c r="IJ41" s="46">
        <f t="shared" ref="IJ41" si="1702">IJ$6+$D40</f>
        <v>5.8000000000000003E-2</v>
      </c>
      <c r="IK41" s="46">
        <f t="shared" ref="IK41" si="1703">IK$6+$D40</f>
        <v>5.8000000000000003E-2</v>
      </c>
      <c r="IL41" s="46">
        <f t="shared" ref="IL41" si="1704">IL$6+$D40</f>
        <v>5.8000000000000003E-2</v>
      </c>
      <c r="IM41" s="46">
        <f t="shared" ref="IM41" si="1705">IM$6+$D40</f>
        <v>5.8000000000000003E-2</v>
      </c>
      <c r="IN41" s="46">
        <f t="shared" ref="IN41" si="1706">IN$6+$D40</f>
        <v>5.8000000000000003E-2</v>
      </c>
      <c r="IO41" s="46">
        <f t="shared" ref="IO41" si="1707">IO$6+$D40</f>
        <v>5.8000000000000003E-2</v>
      </c>
      <c r="IP41" s="46">
        <f t="shared" ref="IP41" si="1708">IP$6+$D40</f>
        <v>5.8000000000000003E-2</v>
      </c>
      <c r="IQ41" s="46">
        <f t="shared" ref="IQ41" si="1709">IQ$6+$D40</f>
        <v>5.8000000000000003E-2</v>
      </c>
      <c r="IR41" s="46">
        <f t="shared" ref="IR41" si="1710">IR$6+$D40</f>
        <v>5.8000000000000003E-2</v>
      </c>
      <c r="IS41" s="46">
        <f t="shared" ref="IS41" si="1711">IS$6+$D40</f>
        <v>5.8000000000000003E-2</v>
      </c>
      <c r="IT41" s="46">
        <f t="shared" ref="IT41" si="1712">IT$6+$D40</f>
        <v>5.8000000000000003E-2</v>
      </c>
      <c r="IU41" s="46">
        <f t="shared" ref="IU41" si="1713">IU$6+$D40</f>
        <v>5.8000000000000003E-2</v>
      </c>
      <c r="IV41" s="46">
        <f t="shared" ref="IV41" si="1714">IV$6+$D40</f>
        <v>5.8000000000000003E-2</v>
      </c>
      <c r="IW41" s="46">
        <f t="shared" ref="IW41" si="1715">IW$6+$D40</f>
        <v>5.8000000000000003E-2</v>
      </c>
      <c r="IX41" s="46">
        <f t="shared" ref="IX41" si="1716">IX$6+$D40</f>
        <v>5.8000000000000003E-2</v>
      </c>
      <c r="IY41" s="46">
        <f t="shared" ref="IY41" si="1717">IY$6+$D40</f>
        <v>5.8000000000000003E-2</v>
      </c>
      <c r="IZ41" s="46">
        <f t="shared" ref="IZ41" si="1718">IZ$6+$D40</f>
        <v>5.8000000000000003E-2</v>
      </c>
      <c r="JA41" s="46">
        <f t="shared" ref="JA41" si="1719">JA$6+$D40</f>
        <v>5.8000000000000003E-2</v>
      </c>
      <c r="JB41" s="46">
        <f t="shared" ref="JB41" si="1720">JB$6+$D40</f>
        <v>5.8000000000000003E-2</v>
      </c>
      <c r="JC41" s="46">
        <f t="shared" ref="JC41" si="1721">JC$6+$D40</f>
        <v>5.8000000000000003E-2</v>
      </c>
      <c r="JD41" s="46">
        <f t="shared" ref="JD41" si="1722">JD$6+$D40</f>
        <v>5.8000000000000003E-2</v>
      </c>
      <c r="JE41" s="46">
        <f t="shared" ref="JE41" si="1723">JE$6+$D40</f>
        <v>5.8000000000000003E-2</v>
      </c>
      <c r="JF41" s="46">
        <f t="shared" ref="JF41" si="1724">JF$6+$D40</f>
        <v>5.8000000000000003E-2</v>
      </c>
      <c r="JG41" s="46">
        <f t="shared" ref="JG41" si="1725">JG$6+$D40</f>
        <v>5.8000000000000003E-2</v>
      </c>
      <c r="JH41" s="46">
        <f t="shared" ref="JH41" si="1726">JH$6+$D40</f>
        <v>5.8000000000000003E-2</v>
      </c>
      <c r="JI41" s="46">
        <f t="shared" ref="JI41" si="1727">JI$6+$D40</f>
        <v>5.8000000000000003E-2</v>
      </c>
      <c r="JJ41" s="46">
        <f t="shared" ref="JJ41" si="1728">JJ$6+$D40</f>
        <v>5.8000000000000003E-2</v>
      </c>
      <c r="JK41" s="46">
        <f t="shared" ref="JK41" si="1729">JK$6+$D40</f>
        <v>5.8000000000000003E-2</v>
      </c>
      <c r="JL41" s="46">
        <f t="shared" ref="JL41" si="1730">JL$6+$D40</f>
        <v>5.8000000000000003E-2</v>
      </c>
      <c r="JM41" s="46">
        <f t="shared" ref="JM41" si="1731">JM$6+$D40</f>
        <v>5.8000000000000003E-2</v>
      </c>
      <c r="JN41" s="46">
        <f t="shared" ref="JN41" si="1732">JN$6+$D40</f>
        <v>5.8000000000000003E-2</v>
      </c>
      <c r="JO41" s="46">
        <f t="shared" ref="JO41" si="1733">JO$6+$D40</f>
        <v>5.8000000000000003E-2</v>
      </c>
      <c r="JP41" s="46">
        <f t="shared" ref="JP41" si="1734">JP$6+$D40</f>
        <v>5.8000000000000003E-2</v>
      </c>
      <c r="JQ41" s="46">
        <f t="shared" ref="JQ41" si="1735">JQ$6+$D40</f>
        <v>5.8000000000000003E-2</v>
      </c>
      <c r="JR41" s="46">
        <f t="shared" ref="JR41" si="1736">JR$6+$D40</f>
        <v>5.8000000000000003E-2</v>
      </c>
      <c r="JS41" s="46">
        <f t="shared" ref="JS41" si="1737">JS$6+$D40</f>
        <v>5.8000000000000003E-2</v>
      </c>
      <c r="JT41" s="46">
        <f t="shared" ref="JT41" si="1738">JT$6+$D40</f>
        <v>5.8000000000000003E-2</v>
      </c>
      <c r="JU41" s="46">
        <f t="shared" ref="JU41" si="1739">JU$6+$D40</f>
        <v>5.8000000000000003E-2</v>
      </c>
      <c r="JV41" s="46">
        <f t="shared" ref="JV41" si="1740">JV$6+$D40</f>
        <v>5.8000000000000003E-2</v>
      </c>
      <c r="JW41" s="46">
        <f t="shared" ref="JW41" si="1741">JW$6+$D40</f>
        <v>5.8000000000000003E-2</v>
      </c>
      <c r="JX41" s="46">
        <f t="shared" ref="JX41" si="1742">JX$6+$D40</f>
        <v>5.8000000000000003E-2</v>
      </c>
      <c r="JY41" s="46">
        <f t="shared" ref="JY41" si="1743">JY$6+$D40</f>
        <v>5.8000000000000003E-2</v>
      </c>
      <c r="JZ41" s="46">
        <f t="shared" ref="JZ41" si="1744">JZ$6+$D40</f>
        <v>5.8000000000000003E-2</v>
      </c>
      <c r="KA41" s="46">
        <f t="shared" ref="KA41" si="1745">KA$6+$D40</f>
        <v>5.8000000000000003E-2</v>
      </c>
      <c r="KB41" s="46">
        <f t="shared" ref="KB41" si="1746">KB$6+$D40</f>
        <v>5.8000000000000003E-2</v>
      </c>
      <c r="KC41" s="46">
        <f t="shared" ref="KC41" si="1747">KC$6+$D40</f>
        <v>5.8000000000000003E-2</v>
      </c>
      <c r="KD41" s="46">
        <f t="shared" ref="KD41" si="1748">KD$6+$D40</f>
        <v>5.8000000000000003E-2</v>
      </c>
      <c r="KE41" s="46">
        <f t="shared" ref="KE41" si="1749">KE$6+$D40</f>
        <v>5.8000000000000003E-2</v>
      </c>
      <c r="KF41" s="46">
        <f t="shared" ref="KF41" si="1750">KF$6+$D40</f>
        <v>5.8000000000000003E-2</v>
      </c>
      <c r="KG41" s="46">
        <f t="shared" ref="KG41" si="1751">KG$6+$D40</f>
        <v>5.8000000000000003E-2</v>
      </c>
      <c r="KH41" s="46">
        <f t="shared" ref="KH41" si="1752">KH$6+$D40</f>
        <v>5.8000000000000003E-2</v>
      </c>
      <c r="KI41" s="46">
        <f t="shared" ref="KI41" si="1753">KI$6+$D40</f>
        <v>5.8000000000000003E-2</v>
      </c>
      <c r="KJ41" s="46">
        <f t="shared" ref="KJ41" si="1754">KJ$6+$D40</f>
        <v>5.8000000000000003E-2</v>
      </c>
      <c r="KK41" s="46">
        <f t="shared" ref="KK41" si="1755">KK$6+$D40</f>
        <v>5.8000000000000003E-2</v>
      </c>
      <c r="KL41" s="46">
        <f t="shared" ref="KL41" si="1756">KL$6+$D40</f>
        <v>5.8000000000000003E-2</v>
      </c>
      <c r="KM41" s="46">
        <f t="shared" ref="KM41" si="1757">KM$6+$D40</f>
        <v>5.8000000000000003E-2</v>
      </c>
      <c r="KN41" s="46">
        <f t="shared" ref="KN41" si="1758">KN$6+$D40</f>
        <v>5.8000000000000003E-2</v>
      </c>
      <c r="KO41" s="46">
        <f t="shared" ref="KO41" si="1759">KO$6+$D40</f>
        <v>5.8000000000000003E-2</v>
      </c>
      <c r="KP41" s="46">
        <f t="shared" ref="KP41" si="1760">KP$6+$D40</f>
        <v>5.8000000000000003E-2</v>
      </c>
      <c r="KQ41" s="46">
        <f t="shared" ref="KQ41" si="1761">KQ$6+$D40</f>
        <v>5.8000000000000003E-2</v>
      </c>
      <c r="KR41" s="46">
        <f t="shared" ref="KR41" si="1762">KR$6+$D40</f>
        <v>5.8000000000000003E-2</v>
      </c>
      <c r="KS41" s="46">
        <f t="shared" ref="KS41" si="1763">KS$6+$D40</f>
        <v>5.8000000000000003E-2</v>
      </c>
      <c r="KT41" s="46">
        <f t="shared" ref="KT41" si="1764">KT$6+$D40</f>
        <v>5.8000000000000003E-2</v>
      </c>
      <c r="KU41" s="46">
        <f t="shared" ref="KU41" si="1765">KU$6+$D40</f>
        <v>5.8000000000000003E-2</v>
      </c>
      <c r="KV41" s="46">
        <f t="shared" ref="KV41" si="1766">KV$6+$D40</f>
        <v>5.8000000000000003E-2</v>
      </c>
      <c r="KW41" s="46">
        <f t="shared" ref="KW41" si="1767">KW$6+$D40</f>
        <v>5.8000000000000003E-2</v>
      </c>
      <c r="KX41" s="46">
        <f t="shared" ref="KX41" si="1768">KX$6+$D40</f>
        <v>5.8000000000000003E-2</v>
      </c>
      <c r="KY41" s="46">
        <f t="shared" ref="KY41" si="1769">KY$6+$D40</f>
        <v>5.8000000000000003E-2</v>
      </c>
      <c r="KZ41" s="46">
        <f t="shared" ref="KZ41" si="1770">KZ$6+$D40</f>
        <v>5.8000000000000003E-2</v>
      </c>
      <c r="LA41" s="46">
        <f t="shared" ref="LA41" si="1771">LA$6+$D40</f>
        <v>5.8000000000000003E-2</v>
      </c>
      <c r="LB41" s="46">
        <f t="shared" ref="LB41" si="1772">LB$6+$D40</f>
        <v>5.8000000000000003E-2</v>
      </c>
      <c r="LC41" s="46">
        <f t="shared" ref="LC41" si="1773">LC$6+$D40</f>
        <v>5.8000000000000003E-2</v>
      </c>
      <c r="LD41" s="46">
        <f t="shared" ref="LD41" si="1774">LD$6+$D40</f>
        <v>5.8000000000000003E-2</v>
      </c>
      <c r="LE41" s="46">
        <f t="shared" ref="LE41" si="1775">LE$6+$D40</f>
        <v>5.8000000000000003E-2</v>
      </c>
      <c r="LF41" s="46">
        <f t="shared" ref="LF41" si="1776">LF$6+$D40</f>
        <v>5.8000000000000003E-2</v>
      </c>
      <c r="LG41" s="46">
        <f t="shared" ref="LG41" si="1777">LG$6+$D40</f>
        <v>5.8000000000000003E-2</v>
      </c>
      <c r="LH41" s="46">
        <f t="shared" ref="LH41" si="1778">LH$6+$D40</f>
        <v>5.8000000000000003E-2</v>
      </c>
      <c r="LI41" s="46">
        <f t="shared" ref="LI41" si="1779">LI$6+$D40</f>
        <v>5.8000000000000003E-2</v>
      </c>
      <c r="LJ41" s="46">
        <f t="shared" ref="LJ41" si="1780">LJ$6+$D40</f>
        <v>5.8000000000000003E-2</v>
      </c>
      <c r="LK41" s="46">
        <f t="shared" ref="LK41" si="1781">LK$6+$D40</f>
        <v>5.8000000000000003E-2</v>
      </c>
      <c r="LL41" s="46">
        <f t="shared" ref="LL41" si="1782">LL$6+$D40</f>
        <v>5.8000000000000003E-2</v>
      </c>
      <c r="LM41" s="46">
        <f t="shared" ref="LM41" si="1783">LM$6+$D40</f>
        <v>5.8000000000000003E-2</v>
      </c>
      <c r="LN41" s="46">
        <f t="shared" ref="LN41" si="1784">LN$6+$D40</f>
        <v>5.8000000000000003E-2</v>
      </c>
      <c r="LO41" s="46">
        <f t="shared" ref="LO41" si="1785">LO$6+$D40</f>
        <v>5.8000000000000003E-2</v>
      </c>
      <c r="LP41" s="46">
        <f t="shared" ref="LP41" si="1786">LP$6+$D40</f>
        <v>5.8000000000000003E-2</v>
      </c>
      <c r="LQ41" s="46">
        <f t="shared" ref="LQ41" si="1787">LQ$6+$D40</f>
        <v>5.8000000000000003E-2</v>
      </c>
      <c r="LR41" s="46">
        <f t="shared" ref="LR41" si="1788">LR$6+$D40</f>
        <v>5.8000000000000003E-2</v>
      </c>
      <c r="LS41" s="46">
        <f t="shared" ref="LS41" si="1789">LS$6+$D40</f>
        <v>5.8000000000000003E-2</v>
      </c>
      <c r="LT41" s="46">
        <f t="shared" ref="LT41" si="1790">LT$6+$D40</f>
        <v>5.8000000000000003E-2</v>
      </c>
      <c r="LU41" s="46">
        <f t="shared" ref="LU41" si="1791">LU$6+$D40</f>
        <v>5.8000000000000003E-2</v>
      </c>
      <c r="LV41" s="46">
        <f t="shared" ref="LV41" si="1792">LV$6+$D40</f>
        <v>5.8000000000000003E-2</v>
      </c>
      <c r="LW41" s="46">
        <f t="shared" ref="LW41" si="1793">LW$6+$D40</f>
        <v>5.8000000000000003E-2</v>
      </c>
      <c r="LX41" s="46">
        <f t="shared" ref="LX41" si="1794">LX$6+$D40</f>
        <v>5.8000000000000003E-2</v>
      </c>
      <c r="LY41" s="46">
        <f t="shared" ref="LY41" si="1795">LY$6+$D40</f>
        <v>5.8000000000000003E-2</v>
      </c>
      <c r="LZ41" s="46">
        <f t="shared" ref="LZ41" si="1796">LZ$6+$D40</f>
        <v>5.8000000000000003E-2</v>
      </c>
      <c r="MA41" s="46">
        <f t="shared" ref="MA41" si="1797">MA$6+$D40</f>
        <v>5.8000000000000003E-2</v>
      </c>
      <c r="MB41" s="46">
        <f t="shared" ref="MB41" si="1798">MB$6+$D40</f>
        <v>5.8000000000000003E-2</v>
      </c>
      <c r="MC41" s="46">
        <f t="shared" ref="MC41" si="1799">MC$6+$D40</f>
        <v>5.8000000000000003E-2</v>
      </c>
      <c r="MD41" s="46">
        <f t="shared" ref="MD41" si="1800">MD$6+$D40</f>
        <v>5.8000000000000003E-2</v>
      </c>
      <c r="ME41" s="46">
        <f t="shared" ref="ME41" si="1801">ME$6+$D40</f>
        <v>5.8000000000000003E-2</v>
      </c>
      <c r="MF41" s="46">
        <f t="shared" ref="MF41" si="1802">MF$6+$D40</f>
        <v>5.8000000000000003E-2</v>
      </c>
      <c r="MG41" s="46">
        <f t="shared" ref="MG41" si="1803">MG$6+$D40</f>
        <v>5.8000000000000003E-2</v>
      </c>
      <c r="MH41" s="46">
        <f t="shared" ref="MH41" si="1804">MH$6+$D40</f>
        <v>5.8000000000000003E-2</v>
      </c>
      <c r="MI41" s="46">
        <f t="shared" ref="MI41" si="1805">MI$6+$D40</f>
        <v>5.8000000000000003E-2</v>
      </c>
      <c r="MJ41" s="46">
        <f t="shared" ref="MJ41" si="1806">MJ$6+$D40</f>
        <v>5.8000000000000003E-2</v>
      </c>
      <c r="MK41" s="46">
        <f t="shared" ref="MK41" si="1807">MK$6+$D40</f>
        <v>5.8000000000000003E-2</v>
      </c>
      <c r="ML41" s="46">
        <f t="shared" ref="ML41" si="1808">ML$6+$D40</f>
        <v>5.8000000000000003E-2</v>
      </c>
      <c r="MM41" s="46">
        <f t="shared" ref="MM41" si="1809">MM$6+$D40</f>
        <v>5.8000000000000003E-2</v>
      </c>
      <c r="MN41" s="46">
        <f t="shared" ref="MN41" si="1810">MN$6+$D40</f>
        <v>5.8000000000000003E-2</v>
      </c>
      <c r="MO41" s="46">
        <f t="shared" ref="MO41" si="1811">MO$6+$D40</f>
        <v>5.8000000000000003E-2</v>
      </c>
      <c r="MP41" s="46">
        <f t="shared" ref="MP41" si="1812">MP$6+$D40</f>
        <v>5.8000000000000003E-2</v>
      </c>
      <c r="MQ41" s="46">
        <f t="shared" ref="MQ41" si="1813">MQ$6+$D40</f>
        <v>5.8000000000000003E-2</v>
      </c>
      <c r="MR41" s="46">
        <f t="shared" ref="MR41" si="1814">MR$6+$D40</f>
        <v>5.8000000000000003E-2</v>
      </c>
      <c r="MS41" s="46">
        <f t="shared" ref="MS41" si="1815">MS$6+$D40</f>
        <v>5.8000000000000003E-2</v>
      </c>
      <c r="MT41" s="46">
        <f t="shared" ref="MT41" si="1816">MT$6+$D40</f>
        <v>5.8000000000000003E-2</v>
      </c>
      <c r="MU41" s="46">
        <f t="shared" ref="MU41" si="1817">MU$6+$D40</f>
        <v>5.8000000000000003E-2</v>
      </c>
      <c r="MV41" s="46">
        <f t="shared" ref="MV41" si="1818">MV$6+$D40</f>
        <v>5.8000000000000003E-2</v>
      </c>
      <c r="MW41" s="46">
        <f t="shared" ref="MW41" si="1819">MW$6+$D40</f>
        <v>5.8000000000000003E-2</v>
      </c>
      <c r="MX41" s="46">
        <f t="shared" ref="MX41" si="1820">MX$6+$D40</f>
        <v>5.8000000000000003E-2</v>
      </c>
      <c r="MY41" s="46">
        <f t="shared" ref="MY41" si="1821">MY$6+$D40</f>
        <v>5.8000000000000003E-2</v>
      </c>
      <c r="MZ41" s="46">
        <f t="shared" ref="MZ41" si="1822">MZ$6+$D40</f>
        <v>5.8000000000000003E-2</v>
      </c>
      <c r="NA41" s="46">
        <f t="shared" ref="NA41" si="1823">NA$6+$D40</f>
        <v>5.8000000000000003E-2</v>
      </c>
      <c r="NB41" s="46">
        <f t="shared" ref="NB41" si="1824">NB$6+$D40</f>
        <v>5.8000000000000003E-2</v>
      </c>
      <c r="NC41" s="46">
        <f t="shared" ref="NC41" si="1825">NC$6+$D40</f>
        <v>5.8000000000000003E-2</v>
      </c>
      <c r="ND41" s="46">
        <f t="shared" ref="ND41" si="1826">ND$6+$D40</f>
        <v>5.8000000000000003E-2</v>
      </c>
    </row>
    <row r="42" spans="1:368" x14ac:dyDescent="0.25">
      <c r="A42" s="4"/>
      <c r="B42" s="2" t="s">
        <v>62</v>
      </c>
      <c r="C42" s="5" t="s">
        <v>1</v>
      </c>
      <c r="D42" s="29">
        <v>0.01</v>
      </c>
      <c r="H42" s="3">
        <f>-H39*$D42</f>
        <v>8000000</v>
      </c>
    </row>
    <row r="43" spans="1:368" s="4" customFormat="1" x14ac:dyDescent="0.25">
      <c r="B43" s="4" t="s">
        <v>6</v>
      </c>
      <c r="C43" s="5" t="s">
        <v>1</v>
      </c>
      <c r="D43" s="22">
        <v>0.15</v>
      </c>
      <c r="G43" s="5"/>
    </row>
    <row r="44" spans="1:368" s="4" customFormat="1" x14ac:dyDescent="0.25">
      <c r="B44" s="4" t="s">
        <v>8</v>
      </c>
      <c r="C44" s="5"/>
      <c r="D44" s="13">
        <f>SUM(H44:ND44)</f>
        <v>120000000</v>
      </c>
      <c r="G44" s="5"/>
      <c r="H44" s="6">
        <f t="shared" ref="H44:K44" si="1827">IF(H$4-$H$4=$D35,$D38*$D43,0)</f>
        <v>0</v>
      </c>
      <c r="I44" s="6">
        <f t="shared" si="1827"/>
        <v>0</v>
      </c>
      <c r="J44" s="6">
        <f t="shared" si="1827"/>
        <v>0</v>
      </c>
      <c r="K44" s="6">
        <f t="shared" si="1827"/>
        <v>0</v>
      </c>
      <c r="L44" s="6">
        <f t="shared" ref="L44" si="1828">IF(L$4-$H$4=$D35,$D38*$D43,0)</f>
        <v>0</v>
      </c>
      <c r="M44" s="6">
        <f t="shared" ref="M44" si="1829">IF(M$4-$H$4=$D35,$D38*$D43,0)</f>
        <v>0</v>
      </c>
      <c r="N44" s="6">
        <f t="shared" ref="N44" si="1830">IF(N$4-$H$4=$D35,$D38*$D43,0)</f>
        <v>0</v>
      </c>
      <c r="O44" s="6">
        <f t="shared" ref="O44" si="1831">IF(O$4-$H$4=$D35,$D38*$D43,0)</f>
        <v>0</v>
      </c>
      <c r="P44" s="6">
        <f t="shared" ref="P44" si="1832">IF(P$4-$H$4=$D35,$D38*$D43,0)</f>
        <v>0</v>
      </c>
      <c r="Q44" s="6">
        <f t="shared" ref="Q44" si="1833">IF(Q$4-$H$4=$D35,$D38*$D43,0)</f>
        <v>0</v>
      </c>
      <c r="R44" s="6">
        <f t="shared" ref="R44" si="1834">IF(R$4-$H$4=$D35,$D38*$D43,0)</f>
        <v>0</v>
      </c>
      <c r="S44" s="6">
        <f t="shared" ref="S44" si="1835">IF(S$4-$H$4=$D35,$D38*$D43,0)</f>
        <v>0</v>
      </c>
      <c r="T44" s="6">
        <f t="shared" ref="T44" si="1836">IF(T$4-$H$4=$D35,$D38*$D43,0)</f>
        <v>0</v>
      </c>
      <c r="U44" s="6">
        <f t="shared" ref="U44" si="1837">IF(U$4-$H$4=$D35,$D38*$D43,0)</f>
        <v>0</v>
      </c>
      <c r="V44" s="6">
        <f t="shared" ref="V44" si="1838">IF(V$4-$H$4=$D35,$D38*$D43,0)</f>
        <v>0</v>
      </c>
      <c r="W44" s="6">
        <f t="shared" ref="W44" si="1839">IF(W$4-$H$4=$D35,$D38*$D43,0)</f>
        <v>0</v>
      </c>
      <c r="X44" s="6">
        <f t="shared" ref="X44" si="1840">IF(X$4-$H$4=$D35,$D38*$D43,0)</f>
        <v>0</v>
      </c>
      <c r="Y44" s="6">
        <f t="shared" ref="Y44" si="1841">IF(Y$4-$H$4=$D35,$D38*$D43,0)</f>
        <v>0</v>
      </c>
      <c r="Z44" s="6">
        <f t="shared" ref="Z44" si="1842">IF(Z$4-$H$4=$D35,$D38*$D43,0)</f>
        <v>0</v>
      </c>
      <c r="AA44" s="6">
        <f t="shared" ref="AA44" si="1843">IF(AA$4-$H$4=$D35,$D38*$D43,0)</f>
        <v>0</v>
      </c>
      <c r="AB44" s="6">
        <f t="shared" ref="AB44" si="1844">IF(AB$4-$H$4=$D35,$D38*$D43,0)</f>
        <v>0</v>
      </c>
      <c r="AC44" s="6">
        <f t="shared" ref="AC44" si="1845">IF(AC$4-$H$4=$D35,$D38*$D43,0)</f>
        <v>0</v>
      </c>
      <c r="AD44" s="6">
        <f t="shared" ref="AD44" si="1846">IF(AD$4-$H$4=$D35,$D38*$D43,0)</f>
        <v>0</v>
      </c>
      <c r="AE44" s="6">
        <f t="shared" ref="AE44" si="1847">IF(AE$4-$H$4=$D35,$D38*$D43,0)</f>
        <v>0</v>
      </c>
      <c r="AF44" s="6">
        <f t="shared" ref="AF44" si="1848">IF(AF$4-$H$4=$D35,$D38*$D43,0)</f>
        <v>0</v>
      </c>
      <c r="AG44" s="6">
        <f t="shared" ref="AG44" si="1849">IF(AG$4-$H$4=$D35,$D38*$D43,0)</f>
        <v>0</v>
      </c>
      <c r="AH44" s="6">
        <f t="shared" ref="AH44" si="1850">IF(AH$4-$H$4=$D35,$D38*$D43,0)</f>
        <v>0</v>
      </c>
      <c r="AI44" s="6">
        <f t="shared" ref="AI44" si="1851">IF(AI$4-$H$4=$D35,$D38*$D43,0)</f>
        <v>0</v>
      </c>
      <c r="AJ44" s="6">
        <f t="shared" ref="AJ44" si="1852">IF(AJ$4-$H$4=$D35,$D38*$D43,0)</f>
        <v>0</v>
      </c>
      <c r="AK44" s="6">
        <f t="shared" ref="AK44" si="1853">IF(AK$4-$H$4=$D35,$D38*$D43,0)</f>
        <v>0</v>
      </c>
      <c r="AL44" s="6">
        <f t="shared" ref="AL44" si="1854">IF(AL$4-$H$4=$D35,$D38*$D43,0)</f>
        <v>0</v>
      </c>
      <c r="AM44" s="6">
        <f t="shared" ref="AM44" si="1855">IF(AM$4-$H$4=$D35,$D38*$D43,0)</f>
        <v>0</v>
      </c>
      <c r="AN44" s="6">
        <f t="shared" ref="AN44" si="1856">IF(AN$4-$H$4=$D35,$D38*$D43,0)</f>
        <v>0</v>
      </c>
      <c r="AO44" s="6">
        <f t="shared" ref="AO44" si="1857">IF(AO$4-$H$4=$D35,$D38*$D43,0)</f>
        <v>0</v>
      </c>
      <c r="AP44" s="6">
        <f t="shared" ref="AP44" si="1858">IF(AP$4-$H$4=$D35,$D38*$D43,0)</f>
        <v>0</v>
      </c>
      <c r="AQ44" s="6">
        <f t="shared" ref="AQ44" si="1859">IF(AQ$4-$H$4=$D35,$D38*$D43,0)</f>
        <v>0</v>
      </c>
      <c r="AR44" s="6">
        <f t="shared" ref="AR44" si="1860">IF(AR$4-$H$4=$D35,$D38*$D43,0)</f>
        <v>0</v>
      </c>
      <c r="AS44" s="6">
        <f t="shared" ref="AS44" si="1861">IF(AS$4-$H$4=$D35,$D38*$D43,0)</f>
        <v>0</v>
      </c>
      <c r="AT44" s="6">
        <f t="shared" ref="AT44" si="1862">IF(AT$4-$H$4=$D35,$D38*$D43,0)</f>
        <v>0</v>
      </c>
      <c r="AU44" s="6">
        <f t="shared" ref="AU44" si="1863">IF(AU$4-$H$4=$D35,$D38*$D43,0)</f>
        <v>0</v>
      </c>
      <c r="AV44" s="6">
        <f t="shared" ref="AV44" si="1864">IF(AV$4-$H$4=$D35,$D38*$D43,0)</f>
        <v>0</v>
      </c>
      <c r="AW44" s="6">
        <f t="shared" ref="AW44" si="1865">IF(AW$4-$H$4=$D35,$D38*$D43,0)</f>
        <v>0</v>
      </c>
      <c r="AX44" s="6">
        <f t="shared" ref="AX44" si="1866">IF(AX$4-$H$4=$D35,$D38*$D43,0)</f>
        <v>0</v>
      </c>
      <c r="AY44" s="6">
        <f t="shared" ref="AY44" si="1867">IF(AY$4-$H$4=$D35,$D38*$D43,0)</f>
        <v>0</v>
      </c>
      <c r="AZ44" s="6">
        <f t="shared" ref="AZ44" si="1868">IF(AZ$4-$H$4=$D35,$D38*$D43,0)</f>
        <v>0</v>
      </c>
      <c r="BA44" s="6">
        <f t="shared" ref="BA44" si="1869">IF(BA$4-$H$4=$D35,$D38*$D43,0)</f>
        <v>0</v>
      </c>
      <c r="BB44" s="6">
        <f t="shared" ref="BB44" si="1870">IF(BB$4-$H$4=$D35,$D38*$D43,0)</f>
        <v>0</v>
      </c>
      <c r="BC44" s="6">
        <f t="shared" ref="BC44" si="1871">IF(BC$4-$H$4=$D35,$D38*$D43,0)</f>
        <v>0</v>
      </c>
      <c r="BD44" s="6">
        <f t="shared" ref="BD44" si="1872">IF(BD$4-$H$4=$D35,$D38*$D43,0)</f>
        <v>0</v>
      </c>
      <c r="BE44" s="6">
        <f t="shared" ref="BE44" si="1873">IF(BE$4-$H$4=$D35,$D38*$D43,0)</f>
        <v>0</v>
      </c>
      <c r="BF44" s="6">
        <f t="shared" ref="BF44" si="1874">IF(BF$4-$H$4=$D35,$D38*$D43,0)</f>
        <v>0</v>
      </c>
      <c r="BG44" s="6">
        <f t="shared" ref="BG44" si="1875">IF(BG$4-$H$4=$D35,$D38*$D43,0)</f>
        <v>0</v>
      </c>
      <c r="BH44" s="6">
        <f t="shared" ref="BH44" si="1876">IF(BH$4-$H$4=$D35,$D38*$D43,0)</f>
        <v>0</v>
      </c>
      <c r="BI44" s="6">
        <f t="shared" ref="BI44" si="1877">IF(BI$4-$H$4=$D35,$D38*$D43,0)</f>
        <v>0</v>
      </c>
      <c r="BJ44" s="6">
        <f t="shared" ref="BJ44" si="1878">IF(BJ$4-$H$4=$D35,$D38*$D43,0)</f>
        <v>0</v>
      </c>
      <c r="BK44" s="6">
        <f t="shared" ref="BK44" si="1879">IF(BK$4-$H$4=$D35,$D38*$D43,0)</f>
        <v>0</v>
      </c>
      <c r="BL44" s="6">
        <f t="shared" ref="BL44" si="1880">IF(BL$4-$H$4=$D35,$D38*$D43,0)</f>
        <v>0</v>
      </c>
      <c r="BM44" s="6">
        <f t="shared" ref="BM44" si="1881">IF(BM$4-$H$4=$D35,$D38*$D43,0)</f>
        <v>0</v>
      </c>
      <c r="BN44" s="6">
        <f t="shared" ref="BN44" si="1882">IF(BN$4-$H$4=$D35,$D38*$D43,0)</f>
        <v>0</v>
      </c>
      <c r="BO44" s="6">
        <f t="shared" ref="BO44" si="1883">IF(BO$4-$H$4=$D35,$D38*$D43,0)</f>
        <v>0</v>
      </c>
      <c r="BP44" s="6">
        <f t="shared" ref="BP44" si="1884">IF(BP$4-$H$4=$D35,$D38*$D43,0)</f>
        <v>0</v>
      </c>
      <c r="BQ44" s="6">
        <f t="shared" ref="BQ44" si="1885">IF(BQ$4-$H$4=$D35,$D38*$D43,0)</f>
        <v>0</v>
      </c>
      <c r="BR44" s="6">
        <f t="shared" ref="BR44" si="1886">IF(BR$4-$H$4=$D35,$D38*$D43,0)</f>
        <v>0</v>
      </c>
      <c r="BS44" s="6">
        <f t="shared" ref="BS44" si="1887">IF(BS$4-$H$4=$D35,$D38*$D43,0)</f>
        <v>0</v>
      </c>
      <c r="BT44" s="6">
        <f t="shared" ref="BT44" si="1888">IF(BT$4-$H$4=$D35,$D38*$D43,0)</f>
        <v>0</v>
      </c>
      <c r="BU44" s="6">
        <f t="shared" ref="BU44" si="1889">IF(BU$4-$H$4=$D35,$D38*$D43,0)</f>
        <v>0</v>
      </c>
      <c r="BV44" s="6">
        <f t="shared" ref="BV44" si="1890">IF(BV$4-$H$4=$D35,$D38*$D43,0)</f>
        <v>0</v>
      </c>
      <c r="BW44" s="6">
        <f t="shared" ref="BW44" si="1891">IF(BW$4-$H$4=$D35,$D38*$D43,0)</f>
        <v>0</v>
      </c>
      <c r="BX44" s="6">
        <f t="shared" ref="BX44" si="1892">IF(BX$4-$H$4=$D35,$D38*$D43,0)</f>
        <v>0</v>
      </c>
      <c r="BY44" s="6">
        <f t="shared" ref="BY44" si="1893">IF(BY$4-$H$4=$D35,$D38*$D43,0)</f>
        <v>0</v>
      </c>
      <c r="BZ44" s="6">
        <f t="shared" ref="BZ44" si="1894">IF(BZ$4-$H$4=$D35,$D38*$D43,0)</f>
        <v>0</v>
      </c>
      <c r="CA44" s="6">
        <f t="shared" ref="CA44" si="1895">IF(CA$4-$H$4=$D35,$D38*$D43,0)</f>
        <v>0</v>
      </c>
      <c r="CB44" s="6">
        <f t="shared" ref="CB44" si="1896">IF(CB$4-$H$4=$D35,$D38*$D43,0)</f>
        <v>0</v>
      </c>
      <c r="CC44" s="6">
        <f t="shared" ref="CC44" si="1897">IF(CC$4-$H$4=$D35,$D38*$D43,0)</f>
        <v>0</v>
      </c>
      <c r="CD44" s="6">
        <f t="shared" ref="CD44" si="1898">IF(CD$4-$H$4=$D35,$D38*$D43,0)</f>
        <v>0</v>
      </c>
      <c r="CE44" s="6">
        <f t="shared" ref="CE44" si="1899">IF(CE$4-$H$4=$D35,$D38*$D43,0)</f>
        <v>0</v>
      </c>
      <c r="CF44" s="6">
        <f t="shared" ref="CF44" si="1900">IF(CF$4-$H$4=$D35,$D38*$D43,0)</f>
        <v>0</v>
      </c>
      <c r="CG44" s="6">
        <f t="shared" ref="CG44" si="1901">IF(CG$4-$H$4=$D35,$D38*$D43,0)</f>
        <v>0</v>
      </c>
      <c r="CH44" s="6">
        <f t="shared" ref="CH44" si="1902">IF(CH$4-$H$4=$D35,$D38*$D43,0)</f>
        <v>0</v>
      </c>
      <c r="CI44" s="6">
        <f t="shared" ref="CI44" si="1903">IF(CI$4-$H$4=$D35,$D38*$D43,0)</f>
        <v>0</v>
      </c>
      <c r="CJ44" s="6">
        <f t="shared" ref="CJ44" si="1904">IF(CJ$4-$H$4=$D35,$D38*$D43,0)</f>
        <v>0</v>
      </c>
      <c r="CK44" s="6">
        <f t="shared" ref="CK44" si="1905">IF(CK$4-$H$4=$D35,$D38*$D43,0)</f>
        <v>0</v>
      </c>
      <c r="CL44" s="6">
        <f t="shared" ref="CL44" si="1906">IF(CL$4-$H$4=$D35,$D38*$D43,0)</f>
        <v>0</v>
      </c>
      <c r="CM44" s="6">
        <f t="shared" ref="CM44" si="1907">IF(CM$4-$H$4=$D35,$D38*$D43,0)</f>
        <v>0</v>
      </c>
      <c r="CN44" s="6">
        <f t="shared" ref="CN44" si="1908">IF(CN$4-$H$4=$D35,$D38*$D43,0)</f>
        <v>0</v>
      </c>
      <c r="CO44" s="6">
        <f t="shared" ref="CO44" si="1909">IF(CO$4-$H$4=$D35,$D38*$D43,0)</f>
        <v>0</v>
      </c>
      <c r="CP44" s="6">
        <f t="shared" ref="CP44" si="1910">IF(CP$4-$H$4=$D35,$D38*$D43,0)</f>
        <v>0</v>
      </c>
      <c r="CQ44" s="6">
        <f t="shared" ref="CQ44" si="1911">IF(CQ$4-$H$4=$D35,$D38*$D43,0)</f>
        <v>0</v>
      </c>
      <c r="CR44" s="6">
        <f t="shared" ref="CR44" si="1912">IF(CR$4-$H$4=$D35,$D38*$D43,0)</f>
        <v>0</v>
      </c>
      <c r="CS44" s="6">
        <f t="shared" ref="CS44" si="1913">IF(CS$4-$H$4=$D35,$D38*$D43,0)</f>
        <v>0</v>
      </c>
      <c r="CT44" s="6">
        <f t="shared" ref="CT44" si="1914">IF(CT$4-$H$4=$D35,$D38*$D43,0)</f>
        <v>0</v>
      </c>
      <c r="CU44" s="6">
        <f t="shared" ref="CU44" si="1915">IF(CU$4-$H$4=$D35,$D38*$D43,0)</f>
        <v>0</v>
      </c>
      <c r="CV44" s="6">
        <f t="shared" ref="CV44" si="1916">IF(CV$4-$H$4=$D35,$D38*$D43,0)</f>
        <v>0</v>
      </c>
      <c r="CW44" s="6">
        <f t="shared" ref="CW44" si="1917">IF(CW$4-$H$4=$D35,$D38*$D43,0)</f>
        <v>0</v>
      </c>
      <c r="CX44" s="6">
        <f t="shared" ref="CX44" si="1918">IF(CX$4-$H$4=$D35,$D38*$D43,0)</f>
        <v>0</v>
      </c>
      <c r="CY44" s="6">
        <f t="shared" ref="CY44" si="1919">IF(CY$4-$H$4=$D35,$D38*$D43,0)</f>
        <v>0</v>
      </c>
      <c r="CZ44" s="6">
        <f t="shared" ref="CZ44" si="1920">IF(CZ$4-$H$4=$D35,$D38*$D43,0)</f>
        <v>0</v>
      </c>
      <c r="DA44" s="6">
        <f t="shared" ref="DA44" si="1921">IF(DA$4-$H$4=$D35,$D38*$D43,0)</f>
        <v>0</v>
      </c>
      <c r="DB44" s="6">
        <f t="shared" ref="DB44" si="1922">IF(DB$4-$H$4=$D35,$D38*$D43,0)</f>
        <v>0</v>
      </c>
      <c r="DC44" s="6">
        <f t="shared" ref="DC44" si="1923">IF(DC$4-$H$4=$D35,$D38*$D43,0)</f>
        <v>0</v>
      </c>
      <c r="DD44" s="6">
        <f t="shared" ref="DD44" si="1924">IF(DD$4-$H$4=$D35,$D38*$D43,0)</f>
        <v>0</v>
      </c>
      <c r="DE44" s="6">
        <f t="shared" ref="DE44" si="1925">IF(DE$4-$H$4=$D35,$D38*$D43,0)</f>
        <v>0</v>
      </c>
      <c r="DF44" s="6">
        <f t="shared" ref="DF44" si="1926">IF(DF$4-$H$4=$D35,$D38*$D43,0)</f>
        <v>0</v>
      </c>
      <c r="DG44" s="6">
        <f t="shared" ref="DG44" si="1927">IF(DG$4-$H$4=$D35,$D38*$D43,0)</f>
        <v>0</v>
      </c>
      <c r="DH44" s="6">
        <f t="shared" ref="DH44" si="1928">IF(DH$4-$H$4=$D35,$D38*$D43,0)</f>
        <v>0</v>
      </c>
      <c r="DI44" s="6">
        <f t="shared" ref="DI44" si="1929">IF(DI$4-$H$4=$D35,$D38*$D43,0)</f>
        <v>0</v>
      </c>
      <c r="DJ44" s="6">
        <f t="shared" ref="DJ44" si="1930">IF(DJ$4-$H$4=$D35,$D38*$D43,0)</f>
        <v>0</v>
      </c>
      <c r="DK44" s="6">
        <f t="shared" ref="DK44" si="1931">IF(DK$4-$H$4=$D35,$D38*$D43,0)</f>
        <v>0</v>
      </c>
      <c r="DL44" s="6">
        <f t="shared" ref="DL44" si="1932">IF(DL$4-$H$4=$D35,$D38*$D43,0)</f>
        <v>0</v>
      </c>
      <c r="DM44" s="6">
        <f t="shared" ref="DM44" si="1933">IF(DM$4-$H$4=$D35,$D38*$D43,0)</f>
        <v>0</v>
      </c>
      <c r="DN44" s="6">
        <f t="shared" ref="DN44" si="1934">IF(DN$4-$H$4=$D35,$D38*$D43,0)</f>
        <v>0</v>
      </c>
      <c r="DO44" s="6">
        <f t="shared" ref="DO44" si="1935">IF(DO$4-$H$4=$D35,$D38*$D43,0)</f>
        <v>0</v>
      </c>
      <c r="DP44" s="6">
        <f t="shared" ref="DP44" si="1936">IF(DP$4-$H$4=$D35,$D38*$D43,0)</f>
        <v>0</v>
      </c>
      <c r="DQ44" s="6">
        <f t="shared" ref="DQ44" si="1937">IF(DQ$4-$H$4=$D35,$D38*$D43,0)</f>
        <v>0</v>
      </c>
      <c r="DR44" s="6">
        <f t="shared" ref="DR44" si="1938">IF(DR$4-$H$4=$D35,$D38*$D43,0)</f>
        <v>0</v>
      </c>
      <c r="DS44" s="6">
        <f t="shared" ref="DS44" si="1939">IF(DS$4-$H$4=$D35,$D38*$D43,0)</f>
        <v>0</v>
      </c>
      <c r="DT44" s="6">
        <f t="shared" ref="DT44" si="1940">IF(DT$4-$H$4=$D35,$D38*$D43,0)</f>
        <v>0</v>
      </c>
      <c r="DU44" s="6">
        <f t="shared" ref="DU44" si="1941">IF(DU$4-$H$4=$D35,$D38*$D43,0)</f>
        <v>0</v>
      </c>
      <c r="DV44" s="6">
        <f t="shared" ref="DV44" si="1942">IF(DV$4-$H$4=$D35,$D38*$D43,0)</f>
        <v>0</v>
      </c>
      <c r="DW44" s="6">
        <f t="shared" ref="DW44" si="1943">IF(DW$4-$H$4=$D35,$D38*$D43,0)</f>
        <v>0</v>
      </c>
      <c r="DX44" s="6">
        <f t="shared" ref="DX44" si="1944">IF(DX$4-$H$4=$D35,$D38*$D43,0)</f>
        <v>120000000</v>
      </c>
      <c r="DY44" s="6">
        <f t="shared" ref="DY44" si="1945">IF(DY$4-$H$4=$D35,$D38*$D43,0)</f>
        <v>0</v>
      </c>
      <c r="DZ44" s="6">
        <f t="shared" ref="DZ44" si="1946">IF(DZ$4-$H$4=$D35,$D38*$D43,0)</f>
        <v>0</v>
      </c>
      <c r="EA44" s="6">
        <f t="shared" ref="EA44" si="1947">IF(EA$4-$H$4=$D35,$D38*$D43,0)</f>
        <v>0</v>
      </c>
      <c r="EB44" s="6">
        <f t="shared" ref="EB44" si="1948">IF(EB$4-$H$4=$D35,$D38*$D43,0)</f>
        <v>0</v>
      </c>
      <c r="EC44" s="6">
        <f t="shared" ref="EC44" si="1949">IF(EC$4-$H$4=$D35,$D38*$D43,0)</f>
        <v>0</v>
      </c>
      <c r="ED44" s="6">
        <f t="shared" ref="ED44" si="1950">IF(ED$4-$H$4=$D35,$D38*$D43,0)</f>
        <v>0</v>
      </c>
      <c r="EE44" s="6">
        <f t="shared" ref="EE44" si="1951">IF(EE$4-$H$4=$D35,$D38*$D43,0)</f>
        <v>0</v>
      </c>
      <c r="EF44" s="6">
        <f t="shared" ref="EF44" si="1952">IF(EF$4-$H$4=$D35,$D38*$D43,0)</f>
        <v>0</v>
      </c>
      <c r="EG44" s="6">
        <f t="shared" ref="EG44" si="1953">IF(EG$4-$H$4=$D35,$D38*$D43,0)</f>
        <v>0</v>
      </c>
      <c r="EH44" s="6">
        <f t="shared" ref="EH44" si="1954">IF(EH$4-$H$4=$D35,$D38*$D43,0)</f>
        <v>0</v>
      </c>
      <c r="EI44" s="6">
        <f t="shared" ref="EI44" si="1955">IF(EI$4-$H$4=$D35,$D38*$D43,0)</f>
        <v>0</v>
      </c>
      <c r="EJ44" s="6">
        <f t="shared" ref="EJ44" si="1956">IF(EJ$4-$H$4=$D35,$D38*$D43,0)</f>
        <v>0</v>
      </c>
      <c r="EK44" s="6">
        <f t="shared" ref="EK44" si="1957">IF(EK$4-$H$4=$D35,$D38*$D43,0)</f>
        <v>0</v>
      </c>
      <c r="EL44" s="6">
        <f t="shared" ref="EL44" si="1958">IF(EL$4-$H$4=$D35,$D38*$D43,0)</f>
        <v>0</v>
      </c>
      <c r="EM44" s="6">
        <f t="shared" ref="EM44" si="1959">IF(EM$4-$H$4=$D35,$D38*$D43,0)</f>
        <v>0</v>
      </c>
      <c r="EN44" s="6">
        <f t="shared" ref="EN44" si="1960">IF(EN$4-$H$4=$D35,$D38*$D43,0)</f>
        <v>0</v>
      </c>
      <c r="EO44" s="6">
        <f t="shared" ref="EO44" si="1961">IF(EO$4-$H$4=$D35,$D38*$D43,0)</f>
        <v>0</v>
      </c>
      <c r="EP44" s="6">
        <f t="shared" ref="EP44" si="1962">IF(EP$4-$H$4=$D35,$D38*$D43,0)</f>
        <v>0</v>
      </c>
      <c r="EQ44" s="6">
        <f t="shared" ref="EQ44" si="1963">IF(EQ$4-$H$4=$D35,$D38*$D43,0)</f>
        <v>0</v>
      </c>
      <c r="ER44" s="6">
        <f t="shared" ref="ER44" si="1964">IF(ER$4-$H$4=$D35,$D38*$D43,0)</f>
        <v>0</v>
      </c>
      <c r="ES44" s="6">
        <f t="shared" ref="ES44" si="1965">IF(ES$4-$H$4=$D35,$D38*$D43,0)</f>
        <v>0</v>
      </c>
      <c r="ET44" s="6">
        <f t="shared" ref="ET44" si="1966">IF(ET$4-$H$4=$D35,$D38*$D43,0)</f>
        <v>0</v>
      </c>
      <c r="EU44" s="6">
        <f t="shared" ref="EU44" si="1967">IF(EU$4-$H$4=$D35,$D38*$D43,0)</f>
        <v>0</v>
      </c>
      <c r="EV44" s="6">
        <f t="shared" ref="EV44" si="1968">IF(EV$4-$H$4=$D35,$D38*$D43,0)</f>
        <v>0</v>
      </c>
      <c r="EW44" s="6">
        <f t="shared" ref="EW44" si="1969">IF(EW$4-$H$4=$D35,$D38*$D43,0)</f>
        <v>0</v>
      </c>
      <c r="EX44" s="6">
        <f t="shared" ref="EX44" si="1970">IF(EX$4-$H$4=$D35,$D38*$D43,0)</f>
        <v>0</v>
      </c>
      <c r="EY44" s="6">
        <f t="shared" ref="EY44" si="1971">IF(EY$4-$H$4=$D35,$D38*$D43,0)</f>
        <v>0</v>
      </c>
      <c r="EZ44" s="6">
        <f t="shared" ref="EZ44" si="1972">IF(EZ$4-$H$4=$D35,$D38*$D43,0)</f>
        <v>0</v>
      </c>
      <c r="FA44" s="6">
        <f t="shared" ref="FA44" si="1973">IF(FA$4-$H$4=$D35,$D38*$D43,0)</f>
        <v>0</v>
      </c>
      <c r="FB44" s="6">
        <f t="shared" ref="FB44" si="1974">IF(FB$4-$H$4=$D35,$D38*$D43,0)</f>
        <v>0</v>
      </c>
      <c r="FC44" s="6">
        <f t="shared" ref="FC44" si="1975">IF(FC$4-$H$4=$D35,$D38*$D43,0)</f>
        <v>0</v>
      </c>
      <c r="FD44" s="6">
        <f t="shared" ref="FD44" si="1976">IF(FD$4-$H$4=$D35,$D38*$D43,0)</f>
        <v>0</v>
      </c>
      <c r="FE44" s="6">
        <f t="shared" ref="FE44" si="1977">IF(FE$4-$H$4=$D35,$D38*$D43,0)</f>
        <v>0</v>
      </c>
      <c r="FF44" s="6">
        <f t="shared" ref="FF44" si="1978">IF(FF$4-$H$4=$D35,$D38*$D43,0)</f>
        <v>0</v>
      </c>
      <c r="FG44" s="6">
        <f t="shared" ref="FG44" si="1979">IF(FG$4-$H$4=$D35,$D38*$D43,0)</f>
        <v>0</v>
      </c>
      <c r="FH44" s="6">
        <f t="shared" ref="FH44" si="1980">IF(FH$4-$H$4=$D35,$D38*$D43,0)</f>
        <v>0</v>
      </c>
      <c r="FI44" s="6">
        <f t="shared" ref="FI44" si="1981">IF(FI$4-$H$4=$D35,$D38*$D43,0)</f>
        <v>0</v>
      </c>
      <c r="FJ44" s="6">
        <f t="shared" ref="FJ44" si="1982">IF(FJ$4-$H$4=$D35,$D38*$D43,0)</f>
        <v>0</v>
      </c>
      <c r="FK44" s="6">
        <f t="shared" ref="FK44" si="1983">IF(FK$4-$H$4=$D35,$D38*$D43,0)</f>
        <v>0</v>
      </c>
      <c r="FL44" s="6">
        <f t="shared" ref="FL44" si="1984">IF(FL$4-$H$4=$D35,$D38*$D43,0)</f>
        <v>0</v>
      </c>
      <c r="FM44" s="6">
        <f t="shared" ref="FM44" si="1985">IF(FM$4-$H$4=$D35,$D38*$D43,0)</f>
        <v>0</v>
      </c>
      <c r="FN44" s="6">
        <f t="shared" ref="FN44" si="1986">IF(FN$4-$H$4=$D35,$D38*$D43,0)</f>
        <v>0</v>
      </c>
      <c r="FO44" s="6">
        <f t="shared" ref="FO44" si="1987">IF(FO$4-$H$4=$D35,$D38*$D43,0)</f>
        <v>0</v>
      </c>
      <c r="FP44" s="6">
        <f t="shared" ref="FP44" si="1988">IF(FP$4-$H$4=$D35,$D38*$D43,0)</f>
        <v>0</v>
      </c>
      <c r="FQ44" s="6">
        <f t="shared" ref="FQ44" si="1989">IF(FQ$4-$H$4=$D35,$D38*$D43,0)</f>
        <v>0</v>
      </c>
      <c r="FR44" s="6">
        <f t="shared" ref="FR44" si="1990">IF(FR$4-$H$4=$D35,$D38*$D43,0)</f>
        <v>0</v>
      </c>
      <c r="FS44" s="6">
        <f t="shared" ref="FS44" si="1991">IF(FS$4-$H$4=$D35,$D38*$D43,0)</f>
        <v>0</v>
      </c>
      <c r="FT44" s="6">
        <f t="shared" ref="FT44" si="1992">IF(FT$4-$H$4=$D35,$D38*$D43,0)</f>
        <v>0</v>
      </c>
      <c r="FU44" s="6">
        <f t="shared" ref="FU44" si="1993">IF(FU$4-$H$4=$D35,$D38*$D43,0)</f>
        <v>0</v>
      </c>
      <c r="FV44" s="6">
        <f t="shared" ref="FV44" si="1994">IF(FV$4-$H$4=$D35,$D38*$D43,0)</f>
        <v>0</v>
      </c>
      <c r="FW44" s="6">
        <f t="shared" ref="FW44" si="1995">IF(FW$4-$H$4=$D35,$D38*$D43,0)</f>
        <v>0</v>
      </c>
      <c r="FX44" s="6">
        <f t="shared" ref="FX44" si="1996">IF(FX$4-$H$4=$D35,$D38*$D43,0)</f>
        <v>0</v>
      </c>
      <c r="FY44" s="6">
        <f t="shared" ref="FY44" si="1997">IF(FY$4-$H$4=$D35,$D38*$D43,0)</f>
        <v>0</v>
      </c>
      <c r="FZ44" s="6">
        <f t="shared" ref="FZ44" si="1998">IF(FZ$4-$H$4=$D35,$D38*$D43,0)</f>
        <v>0</v>
      </c>
      <c r="GA44" s="6">
        <f t="shared" ref="GA44" si="1999">IF(GA$4-$H$4=$D35,$D38*$D43,0)</f>
        <v>0</v>
      </c>
      <c r="GB44" s="6">
        <f t="shared" ref="GB44" si="2000">IF(GB$4-$H$4=$D35,$D38*$D43,0)</f>
        <v>0</v>
      </c>
      <c r="GC44" s="6">
        <f t="shared" ref="GC44" si="2001">IF(GC$4-$H$4=$D35,$D38*$D43,0)</f>
        <v>0</v>
      </c>
      <c r="GD44" s="6">
        <f t="shared" ref="GD44" si="2002">IF(GD$4-$H$4=$D35,$D38*$D43,0)</f>
        <v>0</v>
      </c>
      <c r="GE44" s="6">
        <f t="shared" ref="GE44" si="2003">IF(GE$4-$H$4=$D35,$D38*$D43,0)</f>
        <v>0</v>
      </c>
      <c r="GF44" s="6">
        <f t="shared" ref="GF44" si="2004">IF(GF$4-$H$4=$D35,$D38*$D43,0)</f>
        <v>0</v>
      </c>
      <c r="GG44" s="6">
        <f t="shared" ref="GG44" si="2005">IF(GG$4-$H$4=$D35,$D38*$D43,0)</f>
        <v>0</v>
      </c>
      <c r="GH44" s="6">
        <f t="shared" ref="GH44" si="2006">IF(GH$4-$H$4=$D35,$D38*$D43,0)</f>
        <v>0</v>
      </c>
      <c r="GI44" s="6">
        <f t="shared" ref="GI44" si="2007">IF(GI$4-$H$4=$D35,$D38*$D43,0)</f>
        <v>0</v>
      </c>
      <c r="GJ44" s="6">
        <f t="shared" ref="GJ44" si="2008">IF(GJ$4-$H$4=$D35,$D38*$D43,0)</f>
        <v>0</v>
      </c>
      <c r="GK44" s="6">
        <f t="shared" ref="GK44" si="2009">IF(GK$4-$H$4=$D35,$D38*$D43,0)</f>
        <v>0</v>
      </c>
      <c r="GL44" s="6">
        <f t="shared" ref="GL44" si="2010">IF(GL$4-$H$4=$D35,$D38*$D43,0)</f>
        <v>0</v>
      </c>
      <c r="GM44" s="6">
        <f t="shared" ref="GM44" si="2011">IF(GM$4-$H$4=$D35,$D38*$D43,0)</f>
        <v>0</v>
      </c>
      <c r="GN44" s="6">
        <f t="shared" ref="GN44" si="2012">IF(GN$4-$H$4=$D35,$D38*$D43,0)</f>
        <v>0</v>
      </c>
      <c r="GO44" s="6">
        <f t="shared" ref="GO44" si="2013">IF(GO$4-$H$4=$D35,$D38*$D43,0)</f>
        <v>0</v>
      </c>
      <c r="GP44" s="6">
        <f t="shared" ref="GP44" si="2014">IF(GP$4-$H$4=$D35,$D38*$D43,0)</f>
        <v>0</v>
      </c>
      <c r="GQ44" s="6">
        <f t="shared" ref="GQ44" si="2015">IF(GQ$4-$H$4=$D35,$D38*$D43,0)</f>
        <v>0</v>
      </c>
      <c r="GR44" s="6">
        <f t="shared" ref="GR44" si="2016">IF(GR$4-$H$4=$D35,$D38*$D43,0)</f>
        <v>0</v>
      </c>
      <c r="GS44" s="6">
        <f t="shared" ref="GS44" si="2017">IF(GS$4-$H$4=$D35,$D38*$D43,0)</f>
        <v>0</v>
      </c>
      <c r="GT44" s="6">
        <f t="shared" ref="GT44" si="2018">IF(GT$4-$H$4=$D35,$D38*$D43,0)</f>
        <v>0</v>
      </c>
      <c r="GU44" s="6">
        <f t="shared" ref="GU44" si="2019">IF(GU$4-$H$4=$D35,$D38*$D43,0)</f>
        <v>0</v>
      </c>
      <c r="GV44" s="6">
        <f t="shared" ref="GV44" si="2020">IF(GV$4-$H$4=$D35,$D38*$D43,0)</f>
        <v>0</v>
      </c>
      <c r="GW44" s="6">
        <f t="shared" ref="GW44" si="2021">IF(GW$4-$H$4=$D35,$D38*$D43,0)</f>
        <v>0</v>
      </c>
      <c r="GX44" s="6">
        <f t="shared" ref="GX44" si="2022">IF(GX$4-$H$4=$D35,$D38*$D43,0)</f>
        <v>0</v>
      </c>
      <c r="GY44" s="6">
        <f t="shared" ref="GY44" si="2023">IF(GY$4-$H$4=$D35,$D38*$D43,0)</f>
        <v>0</v>
      </c>
      <c r="GZ44" s="6">
        <f t="shared" ref="GZ44" si="2024">IF(GZ$4-$H$4=$D35,$D38*$D43,0)</f>
        <v>0</v>
      </c>
      <c r="HA44" s="6">
        <f t="shared" ref="HA44" si="2025">IF(HA$4-$H$4=$D35,$D38*$D43,0)</f>
        <v>0</v>
      </c>
      <c r="HB44" s="6">
        <f t="shared" ref="HB44" si="2026">IF(HB$4-$H$4=$D35,$D38*$D43,0)</f>
        <v>0</v>
      </c>
      <c r="HC44" s="6">
        <f t="shared" ref="HC44" si="2027">IF(HC$4-$H$4=$D35,$D38*$D43,0)</f>
        <v>0</v>
      </c>
      <c r="HD44" s="6">
        <f t="shared" ref="HD44" si="2028">IF(HD$4-$H$4=$D35,$D38*$D43,0)</f>
        <v>0</v>
      </c>
      <c r="HE44" s="6">
        <f t="shared" ref="HE44" si="2029">IF(HE$4-$H$4=$D35,$D38*$D43,0)</f>
        <v>0</v>
      </c>
      <c r="HF44" s="6">
        <f t="shared" ref="HF44" si="2030">IF(HF$4-$H$4=$D35,$D38*$D43,0)</f>
        <v>0</v>
      </c>
      <c r="HG44" s="6">
        <f t="shared" ref="HG44" si="2031">IF(HG$4-$H$4=$D35,$D38*$D43,0)</f>
        <v>0</v>
      </c>
      <c r="HH44" s="6">
        <f t="shared" ref="HH44" si="2032">IF(HH$4-$H$4=$D35,$D38*$D43,0)</f>
        <v>0</v>
      </c>
      <c r="HI44" s="6">
        <f t="shared" ref="HI44" si="2033">IF(HI$4-$H$4=$D35,$D38*$D43,0)</f>
        <v>0</v>
      </c>
      <c r="HJ44" s="6">
        <f t="shared" ref="HJ44" si="2034">IF(HJ$4-$H$4=$D35,$D38*$D43,0)</f>
        <v>0</v>
      </c>
      <c r="HK44" s="6">
        <f t="shared" ref="HK44" si="2035">IF(HK$4-$H$4=$D35,$D38*$D43,0)</f>
        <v>0</v>
      </c>
      <c r="HL44" s="6">
        <f t="shared" ref="HL44" si="2036">IF(HL$4-$H$4=$D35,$D38*$D43,0)</f>
        <v>0</v>
      </c>
      <c r="HM44" s="6">
        <f t="shared" ref="HM44" si="2037">IF(HM$4-$H$4=$D35,$D38*$D43,0)</f>
        <v>0</v>
      </c>
      <c r="HN44" s="6">
        <f t="shared" ref="HN44" si="2038">IF(HN$4-$H$4=$D35,$D38*$D43,0)</f>
        <v>0</v>
      </c>
      <c r="HO44" s="6">
        <f t="shared" ref="HO44" si="2039">IF(HO$4-$H$4=$D35,$D38*$D43,0)</f>
        <v>0</v>
      </c>
      <c r="HP44" s="6">
        <f t="shared" ref="HP44" si="2040">IF(HP$4-$H$4=$D35,$D38*$D43,0)</f>
        <v>0</v>
      </c>
      <c r="HQ44" s="6">
        <f t="shared" ref="HQ44" si="2041">IF(HQ$4-$H$4=$D35,$D38*$D43,0)</f>
        <v>0</v>
      </c>
      <c r="HR44" s="6">
        <f t="shared" ref="HR44" si="2042">IF(HR$4-$H$4=$D35,$D38*$D43,0)</f>
        <v>0</v>
      </c>
      <c r="HS44" s="6">
        <f t="shared" ref="HS44" si="2043">IF(HS$4-$H$4=$D35,$D38*$D43,0)</f>
        <v>0</v>
      </c>
      <c r="HT44" s="6">
        <f t="shared" ref="HT44" si="2044">IF(HT$4-$H$4=$D35,$D38*$D43,0)</f>
        <v>0</v>
      </c>
      <c r="HU44" s="6">
        <f t="shared" ref="HU44" si="2045">IF(HU$4-$H$4=$D35,$D38*$D43,0)</f>
        <v>0</v>
      </c>
      <c r="HV44" s="6">
        <f t="shared" ref="HV44" si="2046">IF(HV$4-$H$4=$D35,$D38*$D43,0)</f>
        <v>0</v>
      </c>
      <c r="HW44" s="6">
        <f t="shared" ref="HW44" si="2047">IF(HW$4-$H$4=$D35,$D38*$D43,0)</f>
        <v>0</v>
      </c>
      <c r="HX44" s="6">
        <f t="shared" ref="HX44" si="2048">IF(HX$4-$H$4=$D35,$D38*$D43,0)</f>
        <v>0</v>
      </c>
      <c r="HY44" s="6">
        <f t="shared" ref="HY44" si="2049">IF(HY$4-$H$4=$D35,$D38*$D43,0)</f>
        <v>0</v>
      </c>
      <c r="HZ44" s="6">
        <f t="shared" ref="HZ44" si="2050">IF(HZ$4-$H$4=$D35,$D38*$D43,0)</f>
        <v>0</v>
      </c>
      <c r="IA44" s="6">
        <f t="shared" ref="IA44" si="2051">IF(IA$4-$H$4=$D35,$D38*$D43,0)</f>
        <v>0</v>
      </c>
      <c r="IB44" s="6">
        <f t="shared" ref="IB44" si="2052">IF(IB$4-$H$4=$D35,$D38*$D43,0)</f>
        <v>0</v>
      </c>
      <c r="IC44" s="6">
        <f t="shared" ref="IC44" si="2053">IF(IC$4-$H$4=$D35,$D38*$D43,0)</f>
        <v>0</v>
      </c>
      <c r="ID44" s="6">
        <f t="shared" ref="ID44" si="2054">IF(ID$4-$H$4=$D35,$D38*$D43,0)</f>
        <v>0</v>
      </c>
      <c r="IE44" s="6">
        <f t="shared" ref="IE44" si="2055">IF(IE$4-$H$4=$D35,$D38*$D43,0)</f>
        <v>0</v>
      </c>
      <c r="IF44" s="6">
        <f t="shared" ref="IF44" si="2056">IF(IF$4-$H$4=$D35,$D38*$D43,0)</f>
        <v>0</v>
      </c>
      <c r="IG44" s="6">
        <f t="shared" ref="IG44" si="2057">IF(IG$4-$H$4=$D35,$D38*$D43,0)</f>
        <v>0</v>
      </c>
      <c r="IH44" s="6">
        <f t="shared" ref="IH44" si="2058">IF(IH$4-$H$4=$D35,$D38*$D43,0)</f>
        <v>0</v>
      </c>
      <c r="II44" s="6">
        <f t="shared" ref="II44" si="2059">IF(II$4-$H$4=$D35,$D38*$D43,0)</f>
        <v>0</v>
      </c>
      <c r="IJ44" s="6">
        <f t="shared" ref="IJ44" si="2060">IF(IJ$4-$H$4=$D35,$D38*$D43,0)</f>
        <v>0</v>
      </c>
      <c r="IK44" s="6">
        <f t="shared" ref="IK44" si="2061">IF(IK$4-$H$4=$D35,$D38*$D43,0)</f>
        <v>0</v>
      </c>
      <c r="IL44" s="6">
        <f t="shared" ref="IL44" si="2062">IF(IL$4-$H$4=$D35,$D38*$D43,0)</f>
        <v>0</v>
      </c>
      <c r="IM44" s="6">
        <f t="shared" ref="IM44" si="2063">IF(IM$4-$H$4=$D35,$D38*$D43,0)</f>
        <v>0</v>
      </c>
      <c r="IN44" s="6">
        <f t="shared" ref="IN44" si="2064">IF(IN$4-$H$4=$D35,$D38*$D43,0)</f>
        <v>0</v>
      </c>
      <c r="IO44" s="6">
        <f t="shared" ref="IO44" si="2065">IF(IO$4-$H$4=$D35,$D38*$D43,0)</f>
        <v>0</v>
      </c>
      <c r="IP44" s="6">
        <f t="shared" ref="IP44" si="2066">IF(IP$4-$H$4=$D35,$D38*$D43,0)</f>
        <v>0</v>
      </c>
      <c r="IQ44" s="6">
        <f t="shared" ref="IQ44" si="2067">IF(IQ$4-$H$4=$D35,$D38*$D43,0)</f>
        <v>0</v>
      </c>
      <c r="IR44" s="6">
        <f t="shared" ref="IR44" si="2068">IF(IR$4-$H$4=$D35,$D38*$D43,0)</f>
        <v>0</v>
      </c>
      <c r="IS44" s="6">
        <f t="shared" ref="IS44" si="2069">IF(IS$4-$H$4=$D35,$D38*$D43,0)</f>
        <v>0</v>
      </c>
      <c r="IT44" s="6">
        <f t="shared" ref="IT44" si="2070">IF(IT$4-$H$4=$D35,$D38*$D43,0)</f>
        <v>0</v>
      </c>
      <c r="IU44" s="6">
        <f t="shared" ref="IU44" si="2071">IF(IU$4-$H$4=$D35,$D38*$D43,0)</f>
        <v>0</v>
      </c>
      <c r="IV44" s="6">
        <f t="shared" ref="IV44" si="2072">IF(IV$4-$H$4=$D35,$D38*$D43,0)</f>
        <v>0</v>
      </c>
      <c r="IW44" s="6">
        <f t="shared" ref="IW44" si="2073">IF(IW$4-$H$4=$D35,$D38*$D43,0)</f>
        <v>0</v>
      </c>
      <c r="IX44" s="6">
        <f t="shared" ref="IX44" si="2074">IF(IX$4-$H$4=$D35,$D38*$D43,0)</f>
        <v>0</v>
      </c>
      <c r="IY44" s="6">
        <f t="shared" ref="IY44" si="2075">IF(IY$4-$H$4=$D35,$D38*$D43,0)</f>
        <v>0</v>
      </c>
      <c r="IZ44" s="6">
        <f t="shared" ref="IZ44" si="2076">IF(IZ$4-$H$4=$D35,$D38*$D43,0)</f>
        <v>0</v>
      </c>
      <c r="JA44" s="6">
        <f t="shared" ref="JA44" si="2077">IF(JA$4-$H$4=$D35,$D38*$D43,0)</f>
        <v>0</v>
      </c>
      <c r="JB44" s="6">
        <f t="shared" ref="JB44" si="2078">IF(JB$4-$H$4=$D35,$D38*$D43,0)</f>
        <v>0</v>
      </c>
      <c r="JC44" s="6">
        <f t="shared" ref="JC44" si="2079">IF(JC$4-$H$4=$D35,$D38*$D43,0)</f>
        <v>0</v>
      </c>
      <c r="JD44" s="6">
        <f t="shared" ref="JD44" si="2080">IF(JD$4-$H$4=$D35,$D38*$D43,0)</f>
        <v>0</v>
      </c>
      <c r="JE44" s="6">
        <f t="shared" ref="JE44" si="2081">IF(JE$4-$H$4=$D35,$D38*$D43,0)</f>
        <v>0</v>
      </c>
      <c r="JF44" s="6">
        <f t="shared" ref="JF44" si="2082">IF(JF$4-$H$4=$D35,$D38*$D43,0)</f>
        <v>0</v>
      </c>
      <c r="JG44" s="6">
        <f t="shared" ref="JG44" si="2083">IF(JG$4-$H$4=$D35,$D38*$D43,0)</f>
        <v>0</v>
      </c>
      <c r="JH44" s="6">
        <f t="shared" ref="JH44" si="2084">IF(JH$4-$H$4=$D35,$D38*$D43,0)</f>
        <v>0</v>
      </c>
      <c r="JI44" s="6">
        <f t="shared" ref="JI44" si="2085">IF(JI$4-$H$4=$D35,$D38*$D43,0)</f>
        <v>0</v>
      </c>
      <c r="JJ44" s="6">
        <f t="shared" ref="JJ44" si="2086">IF(JJ$4-$H$4=$D35,$D38*$D43,0)</f>
        <v>0</v>
      </c>
      <c r="JK44" s="6">
        <f t="shared" ref="JK44" si="2087">IF(JK$4-$H$4=$D35,$D38*$D43,0)</f>
        <v>0</v>
      </c>
      <c r="JL44" s="6">
        <f t="shared" ref="JL44" si="2088">IF(JL$4-$H$4=$D35,$D38*$D43,0)</f>
        <v>0</v>
      </c>
      <c r="JM44" s="6">
        <f t="shared" ref="JM44" si="2089">IF(JM$4-$H$4=$D35,$D38*$D43,0)</f>
        <v>0</v>
      </c>
      <c r="JN44" s="6">
        <f t="shared" ref="JN44" si="2090">IF(JN$4-$H$4=$D35,$D38*$D43,0)</f>
        <v>0</v>
      </c>
      <c r="JO44" s="6">
        <f t="shared" ref="JO44" si="2091">IF(JO$4-$H$4=$D35,$D38*$D43,0)</f>
        <v>0</v>
      </c>
      <c r="JP44" s="6">
        <f t="shared" ref="JP44" si="2092">IF(JP$4-$H$4=$D35,$D38*$D43,0)</f>
        <v>0</v>
      </c>
      <c r="JQ44" s="6">
        <f t="shared" ref="JQ44" si="2093">IF(JQ$4-$H$4=$D35,$D38*$D43,0)</f>
        <v>0</v>
      </c>
      <c r="JR44" s="6">
        <f t="shared" ref="JR44" si="2094">IF(JR$4-$H$4=$D35,$D38*$D43,0)</f>
        <v>0</v>
      </c>
      <c r="JS44" s="6">
        <f t="shared" ref="JS44" si="2095">IF(JS$4-$H$4=$D35,$D38*$D43,0)</f>
        <v>0</v>
      </c>
      <c r="JT44" s="6">
        <f t="shared" ref="JT44" si="2096">IF(JT$4-$H$4=$D35,$D38*$D43,0)</f>
        <v>0</v>
      </c>
      <c r="JU44" s="6">
        <f t="shared" ref="JU44" si="2097">IF(JU$4-$H$4=$D35,$D38*$D43,0)</f>
        <v>0</v>
      </c>
      <c r="JV44" s="6">
        <f t="shared" ref="JV44" si="2098">IF(JV$4-$H$4=$D35,$D38*$D43,0)</f>
        <v>0</v>
      </c>
      <c r="JW44" s="6">
        <f t="shared" ref="JW44" si="2099">IF(JW$4-$H$4=$D35,$D38*$D43,0)</f>
        <v>0</v>
      </c>
      <c r="JX44" s="6">
        <f t="shared" ref="JX44" si="2100">IF(JX$4-$H$4=$D35,$D38*$D43,0)</f>
        <v>0</v>
      </c>
      <c r="JY44" s="6">
        <f t="shared" ref="JY44" si="2101">IF(JY$4-$H$4=$D35,$D38*$D43,0)</f>
        <v>0</v>
      </c>
      <c r="JZ44" s="6">
        <f t="shared" ref="JZ44" si="2102">IF(JZ$4-$H$4=$D35,$D38*$D43,0)</f>
        <v>0</v>
      </c>
      <c r="KA44" s="6">
        <f t="shared" ref="KA44" si="2103">IF(KA$4-$H$4=$D35,$D38*$D43,0)</f>
        <v>0</v>
      </c>
      <c r="KB44" s="6">
        <f t="shared" ref="KB44" si="2104">IF(KB$4-$H$4=$D35,$D38*$D43,0)</f>
        <v>0</v>
      </c>
      <c r="KC44" s="6">
        <f t="shared" ref="KC44" si="2105">IF(KC$4-$H$4=$D35,$D38*$D43,0)</f>
        <v>0</v>
      </c>
      <c r="KD44" s="6">
        <f t="shared" ref="KD44" si="2106">IF(KD$4-$H$4=$D35,$D38*$D43,0)</f>
        <v>0</v>
      </c>
      <c r="KE44" s="6">
        <f t="shared" ref="KE44" si="2107">IF(KE$4-$H$4=$D35,$D38*$D43,0)</f>
        <v>0</v>
      </c>
      <c r="KF44" s="6">
        <f t="shared" ref="KF44" si="2108">IF(KF$4-$H$4=$D35,$D38*$D43,0)</f>
        <v>0</v>
      </c>
      <c r="KG44" s="6">
        <f t="shared" ref="KG44" si="2109">IF(KG$4-$H$4=$D35,$D38*$D43,0)</f>
        <v>0</v>
      </c>
      <c r="KH44" s="6">
        <f t="shared" ref="KH44" si="2110">IF(KH$4-$H$4=$D35,$D38*$D43,0)</f>
        <v>0</v>
      </c>
      <c r="KI44" s="6">
        <f t="shared" ref="KI44" si="2111">IF(KI$4-$H$4=$D35,$D38*$D43,0)</f>
        <v>0</v>
      </c>
      <c r="KJ44" s="6">
        <f t="shared" ref="KJ44" si="2112">IF(KJ$4-$H$4=$D35,$D38*$D43,0)</f>
        <v>0</v>
      </c>
      <c r="KK44" s="6">
        <f t="shared" ref="KK44" si="2113">IF(KK$4-$H$4=$D35,$D38*$D43,0)</f>
        <v>0</v>
      </c>
      <c r="KL44" s="6">
        <f t="shared" ref="KL44" si="2114">IF(KL$4-$H$4=$D35,$D38*$D43,0)</f>
        <v>0</v>
      </c>
      <c r="KM44" s="6">
        <f t="shared" ref="KM44" si="2115">IF(KM$4-$H$4=$D35,$D38*$D43,0)</f>
        <v>0</v>
      </c>
      <c r="KN44" s="6">
        <f t="shared" ref="KN44" si="2116">IF(KN$4-$H$4=$D35,$D38*$D43,0)</f>
        <v>0</v>
      </c>
      <c r="KO44" s="6">
        <f t="shared" ref="KO44" si="2117">IF(KO$4-$H$4=$D35,$D38*$D43,0)</f>
        <v>0</v>
      </c>
      <c r="KP44" s="6">
        <f t="shared" ref="KP44" si="2118">IF(KP$4-$H$4=$D35,$D38*$D43,0)</f>
        <v>0</v>
      </c>
      <c r="KQ44" s="6">
        <f t="shared" ref="KQ44" si="2119">IF(KQ$4-$H$4=$D35,$D38*$D43,0)</f>
        <v>0</v>
      </c>
      <c r="KR44" s="6">
        <f t="shared" ref="KR44" si="2120">IF(KR$4-$H$4=$D35,$D38*$D43,0)</f>
        <v>0</v>
      </c>
      <c r="KS44" s="6">
        <f t="shared" ref="KS44" si="2121">IF(KS$4-$H$4=$D35,$D38*$D43,0)</f>
        <v>0</v>
      </c>
      <c r="KT44" s="6">
        <f t="shared" ref="KT44" si="2122">IF(KT$4-$H$4=$D35,$D38*$D43,0)</f>
        <v>0</v>
      </c>
      <c r="KU44" s="6">
        <f t="shared" ref="KU44" si="2123">IF(KU$4-$H$4=$D35,$D38*$D43,0)</f>
        <v>0</v>
      </c>
      <c r="KV44" s="6">
        <f t="shared" ref="KV44" si="2124">IF(KV$4-$H$4=$D35,$D38*$D43,0)</f>
        <v>0</v>
      </c>
      <c r="KW44" s="6">
        <f t="shared" ref="KW44" si="2125">IF(KW$4-$H$4=$D35,$D38*$D43,0)</f>
        <v>0</v>
      </c>
      <c r="KX44" s="6">
        <f t="shared" ref="KX44" si="2126">IF(KX$4-$H$4=$D35,$D38*$D43,0)</f>
        <v>0</v>
      </c>
      <c r="KY44" s="6">
        <f t="shared" ref="KY44" si="2127">IF(KY$4-$H$4=$D35,$D38*$D43,0)</f>
        <v>0</v>
      </c>
      <c r="KZ44" s="6">
        <f t="shared" ref="KZ44" si="2128">IF(KZ$4-$H$4=$D35,$D38*$D43,0)</f>
        <v>0</v>
      </c>
      <c r="LA44" s="6">
        <f t="shared" ref="LA44" si="2129">IF(LA$4-$H$4=$D35,$D38*$D43,0)</f>
        <v>0</v>
      </c>
      <c r="LB44" s="6">
        <f t="shared" ref="LB44" si="2130">IF(LB$4-$H$4=$D35,$D38*$D43,0)</f>
        <v>0</v>
      </c>
      <c r="LC44" s="6">
        <f t="shared" ref="LC44" si="2131">IF(LC$4-$H$4=$D35,$D38*$D43,0)</f>
        <v>0</v>
      </c>
      <c r="LD44" s="6">
        <f t="shared" ref="LD44" si="2132">IF(LD$4-$H$4=$D35,$D38*$D43,0)</f>
        <v>0</v>
      </c>
      <c r="LE44" s="6">
        <f t="shared" ref="LE44" si="2133">IF(LE$4-$H$4=$D35,$D38*$D43,0)</f>
        <v>0</v>
      </c>
      <c r="LF44" s="6">
        <f t="shared" ref="LF44" si="2134">IF(LF$4-$H$4=$D35,$D38*$D43,0)</f>
        <v>0</v>
      </c>
      <c r="LG44" s="6">
        <f t="shared" ref="LG44" si="2135">IF(LG$4-$H$4=$D35,$D38*$D43,0)</f>
        <v>0</v>
      </c>
      <c r="LH44" s="6">
        <f t="shared" ref="LH44" si="2136">IF(LH$4-$H$4=$D35,$D38*$D43,0)</f>
        <v>0</v>
      </c>
      <c r="LI44" s="6">
        <f t="shared" ref="LI44" si="2137">IF(LI$4-$H$4=$D35,$D38*$D43,0)</f>
        <v>0</v>
      </c>
      <c r="LJ44" s="6">
        <f t="shared" ref="LJ44" si="2138">IF(LJ$4-$H$4=$D35,$D38*$D43,0)</f>
        <v>0</v>
      </c>
      <c r="LK44" s="6">
        <f t="shared" ref="LK44" si="2139">IF(LK$4-$H$4=$D35,$D38*$D43,0)</f>
        <v>0</v>
      </c>
      <c r="LL44" s="6">
        <f t="shared" ref="LL44" si="2140">IF(LL$4-$H$4=$D35,$D38*$D43,0)</f>
        <v>0</v>
      </c>
      <c r="LM44" s="6">
        <f t="shared" ref="LM44" si="2141">IF(LM$4-$H$4=$D35,$D38*$D43,0)</f>
        <v>0</v>
      </c>
      <c r="LN44" s="6">
        <f t="shared" ref="LN44" si="2142">IF(LN$4-$H$4=$D35,$D38*$D43,0)</f>
        <v>0</v>
      </c>
      <c r="LO44" s="6">
        <f t="shared" ref="LO44" si="2143">IF(LO$4-$H$4=$D35,$D38*$D43,0)</f>
        <v>0</v>
      </c>
      <c r="LP44" s="6">
        <f t="shared" ref="LP44" si="2144">IF(LP$4-$H$4=$D35,$D38*$D43,0)</f>
        <v>0</v>
      </c>
      <c r="LQ44" s="6">
        <f t="shared" ref="LQ44" si="2145">IF(LQ$4-$H$4=$D35,$D38*$D43,0)</f>
        <v>0</v>
      </c>
      <c r="LR44" s="6">
        <f t="shared" ref="LR44" si="2146">IF(LR$4-$H$4=$D35,$D38*$D43,0)</f>
        <v>0</v>
      </c>
      <c r="LS44" s="6">
        <f t="shared" ref="LS44" si="2147">IF(LS$4-$H$4=$D35,$D38*$D43,0)</f>
        <v>0</v>
      </c>
      <c r="LT44" s="6">
        <f t="shared" ref="LT44" si="2148">IF(LT$4-$H$4=$D35,$D38*$D43,0)</f>
        <v>0</v>
      </c>
      <c r="LU44" s="6">
        <f t="shared" ref="LU44" si="2149">IF(LU$4-$H$4=$D35,$D38*$D43,0)</f>
        <v>0</v>
      </c>
      <c r="LV44" s="6">
        <f t="shared" ref="LV44" si="2150">IF(LV$4-$H$4=$D35,$D38*$D43,0)</f>
        <v>0</v>
      </c>
      <c r="LW44" s="6">
        <f t="shared" ref="LW44" si="2151">IF(LW$4-$H$4=$D35,$D38*$D43,0)</f>
        <v>0</v>
      </c>
      <c r="LX44" s="6">
        <f t="shared" ref="LX44" si="2152">IF(LX$4-$H$4=$D35,$D38*$D43,0)</f>
        <v>0</v>
      </c>
      <c r="LY44" s="6">
        <f t="shared" ref="LY44" si="2153">IF(LY$4-$H$4=$D35,$D38*$D43,0)</f>
        <v>0</v>
      </c>
      <c r="LZ44" s="6">
        <f t="shared" ref="LZ44" si="2154">IF(LZ$4-$H$4=$D35,$D38*$D43,0)</f>
        <v>0</v>
      </c>
      <c r="MA44" s="6">
        <f t="shared" ref="MA44" si="2155">IF(MA$4-$H$4=$D35,$D38*$D43,0)</f>
        <v>0</v>
      </c>
      <c r="MB44" s="6">
        <f t="shared" ref="MB44" si="2156">IF(MB$4-$H$4=$D35,$D38*$D43,0)</f>
        <v>0</v>
      </c>
      <c r="MC44" s="6">
        <f t="shared" ref="MC44" si="2157">IF(MC$4-$H$4=$D35,$D38*$D43,0)</f>
        <v>0</v>
      </c>
      <c r="MD44" s="6">
        <f t="shared" ref="MD44" si="2158">IF(MD$4-$H$4=$D35,$D38*$D43,0)</f>
        <v>0</v>
      </c>
      <c r="ME44" s="6">
        <f t="shared" ref="ME44" si="2159">IF(ME$4-$H$4=$D35,$D38*$D43,0)</f>
        <v>0</v>
      </c>
      <c r="MF44" s="6">
        <f t="shared" ref="MF44" si="2160">IF(MF$4-$H$4=$D35,$D38*$D43,0)</f>
        <v>0</v>
      </c>
      <c r="MG44" s="6">
        <f t="shared" ref="MG44" si="2161">IF(MG$4-$H$4=$D35,$D38*$D43,0)</f>
        <v>0</v>
      </c>
      <c r="MH44" s="6">
        <f t="shared" ref="MH44" si="2162">IF(MH$4-$H$4=$D35,$D38*$D43,0)</f>
        <v>0</v>
      </c>
      <c r="MI44" s="6">
        <f t="shared" ref="MI44" si="2163">IF(MI$4-$H$4=$D35,$D38*$D43,0)</f>
        <v>0</v>
      </c>
      <c r="MJ44" s="6">
        <f t="shared" ref="MJ44" si="2164">IF(MJ$4-$H$4=$D35,$D38*$D43,0)</f>
        <v>0</v>
      </c>
      <c r="MK44" s="6">
        <f t="shared" ref="MK44" si="2165">IF(MK$4-$H$4=$D35,$D38*$D43,0)</f>
        <v>0</v>
      </c>
      <c r="ML44" s="6">
        <f t="shared" ref="ML44" si="2166">IF(ML$4-$H$4=$D35,$D38*$D43,0)</f>
        <v>0</v>
      </c>
      <c r="MM44" s="6">
        <f t="shared" ref="MM44" si="2167">IF(MM$4-$H$4=$D35,$D38*$D43,0)</f>
        <v>0</v>
      </c>
      <c r="MN44" s="6">
        <f t="shared" ref="MN44" si="2168">IF(MN$4-$H$4=$D35,$D38*$D43,0)</f>
        <v>0</v>
      </c>
      <c r="MO44" s="6">
        <f t="shared" ref="MO44" si="2169">IF(MO$4-$H$4=$D35,$D38*$D43,0)</f>
        <v>0</v>
      </c>
      <c r="MP44" s="6">
        <f t="shared" ref="MP44" si="2170">IF(MP$4-$H$4=$D35,$D38*$D43,0)</f>
        <v>0</v>
      </c>
      <c r="MQ44" s="6">
        <f t="shared" ref="MQ44" si="2171">IF(MQ$4-$H$4=$D35,$D38*$D43,0)</f>
        <v>0</v>
      </c>
      <c r="MR44" s="6">
        <f t="shared" ref="MR44" si="2172">IF(MR$4-$H$4=$D35,$D38*$D43,0)</f>
        <v>0</v>
      </c>
      <c r="MS44" s="6">
        <f t="shared" ref="MS44" si="2173">IF(MS$4-$H$4=$D35,$D38*$D43,0)</f>
        <v>0</v>
      </c>
      <c r="MT44" s="6">
        <f t="shared" ref="MT44" si="2174">IF(MT$4-$H$4=$D35,$D38*$D43,0)</f>
        <v>0</v>
      </c>
      <c r="MU44" s="6">
        <f t="shared" ref="MU44" si="2175">IF(MU$4-$H$4=$D35,$D38*$D43,0)</f>
        <v>0</v>
      </c>
      <c r="MV44" s="6">
        <f t="shared" ref="MV44" si="2176">IF(MV$4-$H$4=$D35,$D38*$D43,0)</f>
        <v>0</v>
      </c>
      <c r="MW44" s="6">
        <f t="shared" ref="MW44" si="2177">IF(MW$4-$H$4=$D35,$D38*$D43,0)</f>
        <v>0</v>
      </c>
      <c r="MX44" s="6">
        <f t="shared" ref="MX44" si="2178">IF(MX$4-$H$4=$D35,$D38*$D43,0)</f>
        <v>0</v>
      </c>
      <c r="MY44" s="6">
        <f t="shared" ref="MY44" si="2179">IF(MY$4-$H$4=$D35,$D38*$D43,0)</f>
        <v>0</v>
      </c>
      <c r="MZ44" s="6">
        <f t="shared" ref="MZ44" si="2180">IF(MZ$4-$H$4=$D35,$D38*$D43,0)</f>
        <v>0</v>
      </c>
      <c r="NA44" s="6">
        <f t="shared" ref="NA44" si="2181">IF(NA$4-$H$4=$D35,$D38*$D43,0)</f>
        <v>0</v>
      </c>
      <c r="NB44" s="6">
        <f t="shared" ref="NB44" si="2182">IF(NB$4-$H$4=$D35,$D38*$D43,0)</f>
        <v>0</v>
      </c>
      <c r="NC44" s="6">
        <f t="shared" ref="NC44" si="2183">IF(NC$4-$H$4=$D35,$D38*$D43,0)</f>
        <v>0</v>
      </c>
      <c r="ND44" s="6">
        <f t="shared" ref="ND44" si="2184">IF(ND$4-$H$4=$D35,$D38*$D43,0)</f>
        <v>0</v>
      </c>
    </row>
    <row r="45" spans="1:368" x14ac:dyDescent="0.25">
      <c r="A45" s="4"/>
    </row>
    <row r="46" spans="1:368" x14ac:dyDescent="0.25">
      <c r="A46" s="4"/>
      <c r="B46" s="57" t="s">
        <v>16</v>
      </c>
      <c r="C46" s="58"/>
      <c r="D46" s="59">
        <f t="shared" ref="D46:D47" si="2185">SUM(H46:ND46)</f>
        <v>897753490.45017135</v>
      </c>
      <c r="E46" s="57"/>
      <c r="F46" s="57"/>
      <c r="G46" s="60"/>
      <c r="H46" s="61">
        <f t="shared" ref="H46:BS46" si="2186">IF(AND(H$4-$H$4&gt;0,H$4-$H$4&lt;=$D35),$D38*(1-$D43)*H41/12*POWER(1+H41/12,$D35)/(POWER(1+H41/12,$D35)-1),0)</f>
        <v>0</v>
      </c>
      <c r="I46" s="61">
        <f t="shared" si="2186"/>
        <v>7481279.0870847423</v>
      </c>
      <c r="J46" s="61">
        <f t="shared" si="2186"/>
        <v>7481279.0870847423</v>
      </c>
      <c r="K46" s="61">
        <f t="shared" si="2186"/>
        <v>7481279.0870847423</v>
      </c>
      <c r="L46" s="61">
        <f t="shared" si="2186"/>
        <v>7481279.0870847423</v>
      </c>
      <c r="M46" s="61">
        <f t="shared" si="2186"/>
        <v>7481279.0870847423</v>
      </c>
      <c r="N46" s="61">
        <f t="shared" si="2186"/>
        <v>7481279.0870847423</v>
      </c>
      <c r="O46" s="61">
        <f t="shared" si="2186"/>
        <v>7481279.0870847423</v>
      </c>
      <c r="P46" s="61">
        <f t="shared" si="2186"/>
        <v>7481279.0870847423</v>
      </c>
      <c r="Q46" s="61">
        <f t="shared" si="2186"/>
        <v>7481279.0870847423</v>
      </c>
      <c r="R46" s="61">
        <f t="shared" si="2186"/>
        <v>7481279.0870847423</v>
      </c>
      <c r="S46" s="61">
        <f t="shared" si="2186"/>
        <v>7481279.0870847423</v>
      </c>
      <c r="T46" s="61">
        <f t="shared" si="2186"/>
        <v>7481279.0870847423</v>
      </c>
      <c r="U46" s="61">
        <f t="shared" si="2186"/>
        <v>7481279.0870847423</v>
      </c>
      <c r="V46" s="61">
        <f t="shared" si="2186"/>
        <v>7481279.0870847423</v>
      </c>
      <c r="W46" s="61">
        <f t="shared" si="2186"/>
        <v>7481279.0870847423</v>
      </c>
      <c r="X46" s="61">
        <f t="shared" si="2186"/>
        <v>7481279.0870847423</v>
      </c>
      <c r="Y46" s="61">
        <f t="shared" si="2186"/>
        <v>7481279.0870847423</v>
      </c>
      <c r="Z46" s="61">
        <f t="shared" si="2186"/>
        <v>7481279.0870847423</v>
      </c>
      <c r="AA46" s="61">
        <f t="shared" si="2186"/>
        <v>7481279.0870847423</v>
      </c>
      <c r="AB46" s="61">
        <f t="shared" si="2186"/>
        <v>7481279.0870847423</v>
      </c>
      <c r="AC46" s="61">
        <f t="shared" si="2186"/>
        <v>7481279.0870847423</v>
      </c>
      <c r="AD46" s="61">
        <f t="shared" si="2186"/>
        <v>7481279.0870847423</v>
      </c>
      <c r="AE46" s="61">
        <f t="shared" si="2186"/>
        <v>7481279.0870847423</v>
      </c>
      <c r="AF46" s="61">
        <f t="shared" si="2186"/>
        <v>7481279.0870847423</v>
      </c>
      <c r="AG46" s="61">
        <f t="shared" si="2186"/>
        <v>7481279.0870847423</v>
      </c>
      <c r="AH46" s="61">
        <f t="shared" si="2186"/>
        <v>7481279.0870847423</v>
      </c>
      <c r="AI46" s="61">
        <f t="shared" si="2186"/>
        <v>7481279.0870847423</v>
      </c>
      <c r="AJ46" s="61">
        <f t="shared" si="2186"/>
        <v>7481279.0870847423</v>
      </c>
      <c r="AK46" s="61">
        <f t="shared" si="2186"/>
        <v>7481279.0870847423</v>
      </c>
      <c r="AL46" s="61">
        <f t="shared" si="2186"/>
        <v>7481279.0870847423</v>
      </c>
      <c r="AM46" s="61">
        <f t="shared" si="2186"/>
        <v>7481279.0870847423</v>
      </c>
      <c r="AN46" s="61">
        <f t="shared" si="2186"/>
        <v>7481279.0870847423</v>
      </c>
      <c r="AO46" s="61">
        <f t="shared" si="2186"/>
        <v>7481279.0870847423</v>
      </c>
      <c r="AP46" s="61">
        <f t="shared" si="2186"/>
        <v>7481279.0870847423</v>
      </c>
      <c r="AQ46" s="61">
        <f t="shared" si="2186"/>
        <v>7481279.0870847423</v>
      </c>
      <c r="AR46" s="61">
        <f t="shared" si="2186"/>
        <v>7481279.0870847423</v>
      </c>
      <c r="AS46" s="61">
        <f t="shared" si="2186"/>
        <v>7481279.0870847423</v>
      </c>
      <c r="AT46" s="61">
        <f t="shared" si="2186"/>
        <v>7481279.0870847423</v>
      </c>
      <c r="AU46" s="61">
        <f t="shared" si="2186"/>
        <v>7481279.0870847423</v>
      </c>
      <c r="AV46" s="61">
        <f t="shared" si="2186"/>
        <v>7481279.0870847423</v>
      </c>
      <c r="AW46" s="61">
        <f t="shared" si="2186"/>
        <v>7481279.0870847423</v>
      </c>
      <c r="AX46" s="61">
        <f t="shared" si="2186"/>
        <v>7481279.0870847423</v>
      </c>
      <c r="AY46" s="61">
        <f t="shared" si="2186"/>
        <v>7481279.0870847423</v>
      </c>
      <c r="AZ46" s="61">
        <f t="shared" si="2186"/>
        <v>7481279.0870847423</v>
      </c>
      <c r="BA46" s="61">
        <f t="shared" si="2186"/>
        <v>7481279.0870847423</v>
      </c>
      <c r="BB46" s="61">
        <f t="shared" si="2186"/>
        <v>7481279.0870847423</v>
      </c>
      <c r="BC46" s="61">
        <f t="shared" si="2186"/>
        <v>7481279.0870847423</v>
      </c>
      <c r="BD46" s="61">
        <f t="shared" si="2186"/>
        <v>7481279.0870847423</v>
      </c>
      <c r="BE46" s="61">
        <f t="shared" si="2186"/>
        <v>7481279.0870847423</v>
      </c>
      <c r="BF46" s="61">
        <f t="shared" si="2186"/>
        <v>7481279.0870847423</v>
      </c>
      <c r="BG46" s="61">
        <f t="shared" si="2186"/>
        <v>7481279.0870847423</v>
      </c>
      <c r="BH46" s="61">
        <f t="shared" si="2186"/>
        <v>7481279.0870847423</v>
      </c>
      <c r="BI46" s="61">
        <f t="shared" si="2186"/>
        <v>7481279.0870847423</v>
      </c>
      <c r="BJ46" s="61">
        <f t="shared" si="2186"/>
        <v>7481279.0870847423</v>
      </c>
      <c r="BK46" s="61">
        <f t="shared" si="2186"/>
        <v>7481279.0870847423</v>
      </c>
      <c r="BL46" s="61">
        <f t="shared" si="2186"/>
        <v>7481279.0870847423</v>
      </c>
      <c r="BM46" s="61">
        <f t="shared" si="2186"/>
        <v>7481279.0870847423</v>
      </c>
      <c r="BN46" s="61">
        <f t="shared" si="2186"/>
        <v>7481279.0870847423</v>
      </c>
      <c r="BO46" s="61">
        <f t="shared" si="2186"/>
        <v>7481279.0870847423</v>
      </c>
      <c r="BP46" s="61">
        <f t="shared" si="2186"/>
        <v>7481279.0870847423</v>
      </c>
      <c r="BQ46" s="61">
        <f t="shared" si="2186"/>
        <v>7481279.0870847423</v>
      </c>
      <c r="BR46" s="61">
        <f t="shared" si="2186"/>
        <v>7481279.0870847423</v>
      </c>
      <c r="BS46" s="61">
        <f t="shared" si="2186"/>
        <v>7481279.0870847423</v>
      </c>
      <c r="BT46" s="61">
        <f t="shared" ref="BT46:EE46" si="2187">IF(AND(BT$4-$H$4&gt;0,BT$4-$H$4&lt;=$D35),$D38*(1-$D43)*BT41/12*POWER(1+BT41/12,$D35)/(POWER(1+BT41/12,$D35)-1),0)</f>
        <v>7481279.0870847423</v>
      </c>
      <c r="BU46" s="61">
        <f t="shared" si="2187"/>
        <v>7481279.0870847423</v>
      </c>
      <c r="BV46" s="61">
        <f t="shared" si="2187"/>
        <v>7481279.0870847423</v>
      </c>
      <c r="BW46" s="61">
        <f t="shared" si="2187"/>
        <v>7481279.0870847423</v>
      </c>
      <c r="BX46" s="61">
        <f t="shared" si="2187"/>
        <v>7481279.0870847423</v>
      </c>
      <c r="BY46" s="61">
        <f t="shared" si="2187"/>
        <v>7481279.0870847423</v>
      </c>
      <c r="BZ46" s="61">
        <f t="shared" si="2187"/>
        <v>7481279.0870847423</v>
      </c>
      <c r="CA46" s="61">
        <f t="shared" si="2187"/>
        <v>7481279.0870847423</v>
      </c>
      <c r="CB46" s="61">
        <f t="shared" si="2187"/>
        <v>7481279.0870847423</v>
      </c>
      <c r="CC46" s="61">
        <f t="shared" si="2187"/>
        <v>7481279.0870847423</v>
      </c>
      <c r="CD46" s="61">
        <f t="shared" si="2187"/>
        <v>7481279.0870847423</v>
      </c>
      <c r="CE46" s="61">
        <f t="shared" si="2187"/>
        <v>7481279.0870847423</v>
      </c>
      <c r="CF46" s="61">
        <f t="shared" si="2187"/>
        <v>7481279.0870847423</v>
      </c>
      <c r="CG46" s="61">
        <f t="shared" si="2187"/>
        <v>7481279.0870847423</v>
      </c>
      <c r="CH46" s="61">
        <f t="shared" si="2187"/>
        <v>7481279.0870847423</v>
      </c>
      <c r="CI46" s="61">
        <f t="shared" si="2187"/>
        <v>7481279.0870847423</v>
      </c>
      <c r="CJ46" s="61">
        <f t="shared" si="2187"/>
        <v>7481279.0870847423</v>
      </c>
      <c r="CK46" s="61">
        <f t="shared" si="2187"/>
        <v>7481279.0870847423</v>
      </c>
      <c r="CL46" s="61">
        <f t="shared" si="2187"/>
        <v>7481279.0870847423</v>
      </c>
      <c r="CM46" s="61">
        <f t="shared" si="2187"/>
        <v>7481279.0870847423</v>
      </c>
      <c r="CN46" s="61">
        <f t="shared" si="2187"/>
        <v>7481279.0870847423</v>
      </c>
      <c r="CO46" s="61">
        <f t="shared" si="2187"/>
        <v>7481279.0870847423</v>
      </c>
      <c r="CP46" s="61">
        <f t="shared" si="2187"/>
        <v>7481279.0870847423</v>
      </c>
      <c r="CQ46" s="61">
        <f t="shared" si="2187"/>
        <v>7481279.0870847423</v>
      </c>
      <c r="CR46" s="61">
        <f t="shared" si="2187"/>
        <v>7481279.0870847423</v>
      </c>
      <c r="CS46" s="61">
        <f t="shared" si="2187"/>
        <v>7481279.0870847423</v>
      </c>
      <c r="CT46" s="61">
        <f t="shared" si="2187"/>
        <v>7481279.0870847423</v>
      </c>
      <c r="CU46" s="61">
        <f t="shared" si="2187"/>
        <v>7481279.0870847423</v>
      </c>
      <c r="CV46" s="61">
        <f t="shared" si="2187"/>
        <v>7481279.0870847423</v>
      </c>
      <c r="CW46" s="61">
        <f t="shared" si="2187"/>
        <v>7481279.0870847423</v>
      </c>
      <c r="CX46" s="61">
        <f t="shared" si="2187"/>
        <v>7481279.0870847423</v>
      </c>
      <c r="CY46" s="61">
        <f t="shared" si="2187"/>
        <v>7481279.0870847423</v>
      </c>
      <c r="CZ46" s="61">
        <f t="shared" si="2187"/>
        <v>7481279.0870847423</v>
      </c>
      <c r="DA46" s="61">
        <f t="shared" si="2187"/>
        <v>7481279.0870847423</v>
      </c>
      <c r="DB46" s="61">
        <f t="shared" si="2187"/>
        <v>7481279.0870847423</v>
      </c>
      <c r="DC46" s="61">
        <f t="shared" si="2187"/>
        <v>7481279.0870847423</v>
      </c>
      <c r="DD46" s="61">
        <f t="shared" si="2187"/>
        <v>7481279.0870847423</v>
      </c>
      <c r="DE46" s="61">
        <f t="shared" si="2187"/>
        <v>7481279.0870847423</v>
      </c>
      <c r="DF46" s="61">
        <f t="shared" si="2187"/>
        <v>7481279.0870847423</v>
      </c>
      <c r="DG46" s="61">
        <f t="shared" si="2187"/>
        <v>7481279.0870847423</v>
      </c>
      <c r="DH46" s="61">
        <f t="shared" si="2187"/>
        <v>7481279.0870847423</v>
      </c>
      <c r="DI46" s="61">
        <f t="shared" si="2187"/>
        <v>7481279.0870847423</v>
      </c>
      <c r="DJ46" s="61">
        <f t="shared" si="2187"/>
        <v>7481279.0870847423</v>
      </c>
      <c r="DK46" s="61">
        <f t="shared" si="2187"/>
        <v>7481279.0870847423</v>
      </c>
      <c r="DL46" s="61">
        <f t="shared" si="2187"/>
        <v>7481279.0870847423</v>
      </c>
      <c r="DM46" s="61">
        <f t="shared" si="2187"/>
        <v>7481279.0870847423</v>
      </c>
      <c r="DN46" s="61">
        <f t="shared" si="2187"/>
        <v>7481279.0870847423</v>
      </c>
      <c r="DO46" s="61">
        <f t="shared" si="2187"/>
        <v>7481279.0870847423</v>
      </c>
      <c r="DP46" s="61">
        <f t="shared" si="2187"/>
        <v>7481279.0870847423</v>
      </c>
      <c r="DQ46" s="61">
        <f t="shared" si="2187"/>
        <v>7481279.0870847423</v>
      </c>
      <c r="DR46" s="61">
        <f t="shared" si="2187"/>
        <v>7481279.0870847423</v>
      </c>
      <c r="DS46" s="61">
        <f t="shared" si="2187"/>
        <v>7481279.0870847423</v>
      </c>
      <c r="DT46" s="61">
        <f t="shared" si="2187"/>
        <v>7481279.0870847423</v>
      </c>
      <c r="DU46" s="61">
        <f t="shared" si="2187"/>
        <v>7481279.0870847423</v>
      </c>
      <c r="DV46" s="61">
        <f t="shared" si="2187"/>
        <v>7481279.0870847423</v>
      </c>
      <c r="DW46" s="61">
        <f t="shared" si="2187"/>
        <v>7481279.0870847423</v>
      </c>
      <c r="DX46" s="61">
        <f t="shared" si="2187"/>
        <v>7481279.0870847423</v>
      </c>
      <c r="DY46" s="61">
        <f t="shared" si="2187"/>
        <v>0</v>
      </c>
      <c r="DZ46" s="61">
        <f t="shared" si="2187"/>
        <v>0</v>
      </c>
      <c r="EA46" s="61">
        <f t="shared" si="2187"/>
        <v>0</v>
      </c>
      <c r="EB46" s="61">
        <f t="shared" si="2187"/>
        <v>0</v>
      </c>
      <c r="EC46" s="61">
        <f t="shared" si="2187"/>
        <v>0</v>
      </c>
      <c r="ED46" s="61">
        <f t="shared" si="2187"/>
        <v>0</v>
      </c>
      <c r="EE46" s="61">
        <f t="shared" si="2187"/>
        <v>0</v>
      </c>
      <c r="EF46" s="61">
        <f t="shared" ref="EF46:GQ46" si="2188">IF(AND(EF$4-$H$4&gt;0,EF$4-$H$4&lt;=$D35),$D38*(1-$D43)*EF41/12*POWER(1+EF41/12,$D35)/(POWER(1+EF41/12,$D35)-1),0)</f>
        <v>0</v>
      </c>
      <c r="EG46" s="61">
        <f t="shared" si="2188"/>
        <v>0</v>
      </c>
      <c r="EH46" s="61">
        <f t="shared" si="2188"/>
        <v>0</v>
      </c>
      <c r="EI46" s="61">
        <f t="shared" si="2188"/>
        <v>0</v>
      </c>
      <c r="EJ46" s="61">
        <f t="shared" si="2188"/>
        <v>0</v>
      </c>
      <c r="EK46" s="61">
        <f t="shared" si="2188"/>
        <v>0</v>
      </c>
      <c r="EL46" s="61">
        <f t="shared" si="2188"/>
        <v>0</v>
      </c>
      <c r="EM46" s="61">
        <f t="shared" si="2188"/>
        <v>0</v>
      </c>
      <c r="EN46" s="61">
        <f t="shared" si="2188"/>
        <v>0</v>
      </c>
      <c r="EO46" s="61">
        <f t="shared" si="2188"/>
        <v>0</v>
      </c>
      <c r="EP46" s="61">
        <f t="shared" si="2188"/>
        <v>0</v>
      </c>
      <c r="EQ46" s="61">
        <f t="shared" si="2188"/>
        <v>0</v>
      </c>
      <c r="ER46" s="61">
        <f t="shared" si="2188"/>
        <v>0</v>
      </c>
      <c r="ES46" s="61">
        <f t="shared" si="2188"/>
        <v>0</v>
      </c>
      <c r="ET46" s="61">
        <f t="shared" si="2188"/>
        <v>0</v>
      </c>
      <c r="EU46" s="61">
        <f t="shared" si="2188"/>
        <v>0</v>
      </c>
      <c r="EV46" s="61">
        <f t="shared" si="2188"/>
        <v>0</v>
      </c>
      <c r="EW46" s="61">
        <f t="shared" si="2188"/>
        <v>0</v>
      </c>
      <c r="EX46" s="61">
        <f t="shared" si="2188"/>
        <v>0</v>
      </c>
      <c r="EY46" s="61">
        <f t="shared" si="2188"/>
        <v>0</v>
      </c>
      <c r="EZ46" s="61">
        <f t="shared" si="2188"/>
        <v>0</v>
      </c>
      <c r="FA46" s="61">
        <f t="shared" si="2188"/>
        <v>0</v>
      </c>
      <c r="FB46" s="61">
        <f t="shared" si="2188"/>
        <v>0</v>
      </c>
      <c r="FC46" s="61">
        <f t="shared" si="2188"/>
        <v>0</v>
      </c>
      <c r="FD46" s="61">
        <f t="shared" si="2188"/>
        <v>0</v>
      </c>
      <c r="FE46" s="61">
        <f t="shared" si="2188"/>
        <v>0</v>
      </c>
      <c r="FF46" s="61">
        <f t="shared" si="2188"/>
        <v>0</v>
      </c>
      <c r="FG46" s="61">
        <f t="shared" si="2188"/>
        <v>0</v>
      </c>
      <c r="FH46" s="61">
        <f t="shared" si="2188"/>
        <v>0</v>
      </c>
      <c r="FI46" s="61">
        <f t="shared" si="2188"/>
        <v>0</v>
      </c>
      <c r="FJ46" s="61">
        <f t="shared" si="2188"/>
        <v>0</v>
      </c>
      <c r="FK46" s="61">
        <f t="shared" si="2188"/>
        <v>0</v>
      </c>
      <c r="FL46" s="61">
        <f t="shared" si="2188"/>
        <v>0</v>
      </c>
      <c r="FM46" s="61">
        <f t="shared" si="2188"/>
        <v>0</v>
      </c>
      <c r="FN46" s="61">
        <f t="shared" si="2188"/>
        <v>0</v>
      </c>
      <c r="FO46" s="61">
        <f t="shared" si="2188"/>
        <v>0</v>
      </c>
      <c r="FP46" s="61">
        <f t="shared" si="2188"/>
        <v>0</v>
      </c>
      <c r="FQ46" s="61">
        <f t="shared" si="2188"/>
        <v>0</v>
      </c>
      <c r="FR46" s="61">
        <f t="shared" si="2188"/>
        <v>0</v>
      </c>
      <c r="FS46" s="61">
        <f t="shared" si="2188"/>
        <v>0</v>
      </c>
      <c r="FT46" s="61">
        <f t="shared" si="2188"/>
        <v>0</v>
      </c>
      <c r="FU46" s="61">
        <f t="shared" si="2188"/>
        <v>0</v>
      </c>
      <c r="FV46" s="61">
        <f t="shared" si="2188"/>
        <v>0</v>
      </c>
      <c r="FW46" s="61">
        <f t="shared" si="2188"/>
        <v>0</v>
      </c>
      <c r="FX46" s="61">
        <f t="shared" si="2188"/>
        <v>0</v>
      </c>
      <c r="FY46" s="61">
        <f t="shared" si="2188"/>
        <v>0</v>
      </c>
      <c r="FZ46" s="61">
        <f t="shared" si="2188"/>
        <v>0</v>
      </c>
      <c r="GA46" s="61">
        <f t="shared" si="2188"/>
        <v>0</v>
      </c>
      <c r="GB46" s="61">
        <f t="shared" si="2188"/>
        <v>0</v>
      </c>
      <c r="GC46" s="61">
        <f t="shared" si="2188"/>
        <v>0</v>
      </c>
      <c r="GD46" s="61">
        <f t="shared" si="2188"/>
        <v>0</v>
      </c>
      <c r="GE46" s="61">
        <f t="shared" si="2188"/>
        <v>0</v>
      </c>
      <c r="GF46" s="61">
        <f t="shared" si="2188"/>
        <v>0</v>
      </c>
      <c r="GG46" s="61">
        <f t="shared" si="2188"/>
        <v>0</v>
      </c>
      <c r="GH46" s="61">
        <f t="shared" si="2188"/>
        <v>0</v>
      </c>
      <c r="GI46" s="61">
        <f t="shared" si="2188"/>
        <v>0</v>
      </c>
      <c r="GJ46" s="61">
        <f t="shared" si="2188"/>
        <v>0</v>
      </c>
      <c r="GK46" s="61">
        <f t="shared" si="2188"/>
        <v>0</v>
      </c>
      <c r="GL46" s="61">
        <f t="shared" si="2188"/>
        <v>0</v>
      </c>
      <c r="GM46" s="61">
        <f t="shared" si="2188"/>
        <v>0</v>
      </c>
      <c r="GN46" s="61">
        <f t="shared" si="2188"/>
        <v>0</v>
      </c>
      <c r="GO46" s="61">
        <f t="shared" si="2188"/>
        <v>0</v>
      </c>
      <c r="GP46" s="61">
        <f t="shared" si="2188"/>
        <v>0</v>
      </c>
      <c r="GQ46" s="61">
        <f t="shared" si="2188"/>
        <v>0</v>
      </c>
      <c r="GR46" s="61">
        <f t="shared" ref="GR46:JC46" si="2189">IF(AND(GR$4-$H$4&gt;0,GR$4-$H$4&lt;=$D35),$D38*(1-$D43)*GR41/12*POWER(1+GR41/12,$D35)/(POWER(1+GR41/12,$D35)-1),0)</f>
        <v>0</v>
      </c>
      <c r="GS46" s="61">
        <f t="shared" si="2189"/>
        <v>0</v>
      </c>
      <c r="GT46" s="61">
        <f t="shared" si="2189"/>
        <v>0</v>
      </c>
      <c r="GU46" s="61">
        <f t="shared" si="2189"/>
        <v>0</v>
      </c>
      <c r="GV46" s="61">
        <f t="shared" si="2189"/>
        <v>0</v>
      </c>
      <c r="GW46" s="61">
        <f t="shared" si="2189"/>
        <v>0</v>
      </c>
      <c r="GX46" s="61">
        <f t="shared" si="2189"/>
        <v>0</v>
      </c>
      <c r="GY46" s="61">
        <f t="shared" si="2189"/>
        <v>0</v>
      </c>
      <c r="GZ46" s="61">
        <f t="shared" si="2189"/>
        <v>0</v>
      </c>
      <c r="HA46" s="61">
        <f t="shared" si="2189"/>
        <v>0</v>
      </c>
      <c r="HB46" s="61">
        <f t="shared" si="2189"/>
        <v>0</v>
      </c>
      <c r="HC46" s="61">
        <f t="shared" si="2189"/>
        <v>0</v>
      </c>
      <c r="HD46" s="61">
        <f t="shared" si="2189"/>
        <v>0</v>
      </c>
      <c r="HE46" s="61">
        <f t="shared" si="2189"/>
        <v>0</v>
      </c>
      <c r="HF46" s="61">
        <f t="shared" si="2189"/>
        <v>0</v>
      </c>
      <c r="HG46" s="61">
        <f t="shared" si="2189"/>
        <v>0</v>
      </c>
      <c r="HH46" s="61">
        <f t="shared" si="2189"/>
        <v>0</v>
      </c>
      <c r="HI46" s="61">
        <f t="shared" si="2189"/>
        <v>0</v>
      </c>
      <c r="HJ46" s="61">
        <f t="shared" si="2189"/>
        <v>0</v>
      </c>
      <c r="HK46" s="61">
        <f t="shared" si="2189"/>
        <v>0</v>
      </c>
      <c r="HL46" s="61">
        <f t="shared" si="2189"/>
        <v>0</v>
      </c>
      <c r="HM46" s="61">
        <f t="shared" si="2189"/>
        <v>0</v>
      </c>
      <c r="HN46" s="61">
        <f t="shared" si="2189"/>
        <v>0</v>
      </c>
      <c r="HO46" s="61">
        <f t="shared" si="2189"/>
        <v>0</v>
      </c>
      <c r="HP46" s="61">
        <f t="shared" si="2189"/>
        <v>0</v>
      </c>
      <c r="HQ46" s="61">
        <f t="shared" si="2189"/>
        <v>0</v>
      </c>
      <c r="HR46" s="61">
        <f t="shared" si="2189"/>
        <v>0</v>
      </c>
      <c r="HS46" s="61">
        <f t="shared" si="2189"/>
        <v>0</v>
      </c>
      <c r="HT46" s="61">
        <f t="shared" si="2189"/>
        <v>0</v>
      </c>
      <c r="HU46" s="61">
        <f t="shared" si="2189"/>
        <v>0</v>
      </c>
      <c r="HV46" s="61">
        <f t="shared" si="2189"/>
        <v>0</v>
      </c>
      <c r="HW46" s="61">
        <f t="shared" si="2189"/>
        <v>0</v>
      </c>
      <c r="HX46" s="61">
        <f t="shared" si="2189"/>
        <v>0</v>
      </c>
      <c r="HY46" s="61">
        <f t="shared" si="2189"/>
        <v>0</v>
      </c>
      <c r="HZ46" s="61">
        <f t="shared" si="2189"/>
        <v>0</v>
      </c>
      <c r="IA46" s="61">
        <f t="shared" si="2189"/>
        <v>0</v>
      </c>
      <c r="IB46" s="61">
        <f t="shared" si="2189"/>
        <v>0</v>
      </c>
      <c r="IC46" s="61">
        <f t="shared" si="2189"/>
        <v>0</v>
      </c>
      <c r="ID46" s="61">
        <f t="shared" si="2189"/>
        <v>0</v>
      </c>
      <c r="IE46" s="61">
        <f t="shared" si="2189"/>
        <v>0</v>
      </c>
      <c r="IF46" s="61">
        <f t="shared" si="2189"/>
        <v>0</v>
      </c>
      <c r="IG46" s="61">
        <f t="shared" si="2189"/>
        <v>0</v>
      </c>
      <c r="IH46" s="61">
        <f t="shared" si="2189"/>
        <v>0</v>
      </c>
      <c r="II46" s="61">
        <f t="shared" si="2189"/>
        <v>0</v>
      </c>
      <c r="IJ46" s="61">
        <f t="shared" si="2189"/>
        <v>0</v>
      </c>
      <c r="IK46" s="61">
        <f t="shared" si="2189"/>
        <v>0</v>
      </c>
      <c r="IL46" s="61">
        <f t="shared" si="2189"/>
        <v>0</v>
      </c>
      <c r="IM46" s="61">
        <f t="shared" si="2189"/>
        <v>0</v>
      </c>
      <c r="IN46" s="61">
        <f t="shared" si="2189"/>
        <v>0</v>
      </c>
      <c r="IO46" s="61">
        <f t="shared" si="2189"/>
        <v>0</v>
      </c>
      <c r="IP46" s="61">
        <f t="shared" si="2189"/>
        <v>0</v>
      </c>
      <c r="IQ46" s="61">
        <f t="shared" si="2189"/>
        <v>0</v>
      </c>
      <c r="IR46" s="61">
        <f t="shared" si="2189"/>
        <v>0</v>
      </c>
      <c r="IS46" s="61">
        <f t="shared" si="2189"/>
        <v>0</v>
      </c>
      <c r="IT46" s="61">
        <f t="shared" si="2189"/>
        <v>0</v>
      </c>
      <c r="IU46" s="61">
        <f t="shared" si="2189"/>
        <v>0</v>
      </c>
      <c r="IV46" s="61">
        <f t="shared" si="2189"/>
        <v>0</v>
      </c>
      <c r="IW46" s="61">
        <f t="shared" si="2189"/>
        <v>0</v>
      </c>
      <c r="IX46" s="61">
        <f t="shared" si="2189"/>
        <v>0</v>
      </c>
      <c r="IY46" s="61">
        <f t="shared" si="2189"/>
        <v>0</v>
      </c>
      <c r="IZ46" s="61">
        <f t="shared" si="2189"/>
        <v>0</v>
      </c>
      <c r="JA46" s="61">
        <f t="shared" si="2189"/>
        <v>0</v>
      </c>
      <c r="JB46" s="61">
        <f t="shared" si="2189"/>
        <v>0</v>
      </c>
      <c r="JC46" s="61">
        <f t="shared" si="2189"/>
        <v>0</v>
      </c>
      <c r="JD46" s="61">
        <f t="shared" ref="JD46:LO46" si="2190">IF(AND(JD$4-$H$4&gt;0,JD$4-$H$4&lt;=$D35),$D38*(1-$D43)*JD41/12*POWER(1+JD41/12,$D35)/(POWER(1+JD41/12,$D35)-1),0)</f>
        <v>0</v>
      </c>
      <c r="JE46" s="61">
        <f t="shared" si="2190"/>
        <v>0</v>
      </c>
      <c r="JF46" s="61">
        <f t="shared" si="2190"/>
        <v>0</v>
      </c>
      <c r="JG46" s="61">
        <f t="shared" si="2190"/>
        <v>0</v>
      </c>
      <c r="JH46" s="61">
        <f t="shared" si="2190"/>
        <v>0</v>
      </c>
      <c r="JI46" s="61">
        <f t="shared" si="2190"/>
        <v>0</v>
      </c>
      <c r="JJ46" s="61">
        <f t="shared" si="2190"/>
        <v>0</v>
      </c>
      <c r="JK46" s="61">
        <f t="shared" si="2190"/>
        <v>0</v>
      </c>
      <c r="JL46" s="61">
        <f t="shared" si="2190"/>
        <v>0</v>
      </c>
      <c r="JM46" s="61">
        <f t="shared" si="2190"/>
        <v>0</v>
      </c>
      <c r="JN46" s="61">
        <f t="shared" si="2190"/>
        <v>0</v>
      </c>
      <c r="JO46" s="61">
        <f t="shared" si="2190"/>
        <v>0</v>
      </c>
      <c r="JP46" s="61">
        <f t="shared" si="2190"/>
        <v>0</v>
      </c>
      <c r="JQ46" s="61">
        <f t="shared" si="2190"/>
        <v>0</v>
      </c>
      <c r="JR46" s="61">
        <f t="shared" si="2190"/>
        <v>0</v>
      </c>
      <c r="JS46" s="61">
        <f t="shared" si="2190"/>
        <v>0</v>
      </c>
      <c r="JT46" s="61">
        <f t="shared" si="2190"/>
        <v>0</v>
      </c>
      <c r="JU46" s="61">
        <f t="shared" si="2190"/>
        <v>0</v>
      </c>
      <c r="JV46" s="61">
        <f t="shared" si="2190"/>
        <v>0</v>
      </c>
      <c r="JW46" s="61">
        <f t="shared" si="2190"/>
        <v>0</v>
      </c>
      <c r="JX46" s="61">
        <f t="shared" si="2190"/>
        <v>0</v>
      </c>
      <c r="JY46" s="61">
        <f t="shared" si="2190"/>
        <v>0</v>
      </c>
      <c r="JZ46" s="61">
        <f t="shared" si="2190"/>
        <v>0</v>
      </c>
      <c r="KA46" s="61">
        <f t="shared" si="2190"/>
        <v>0</v>
      </c>
      <c r="KB46" s="61">
        <f t="shared" si="2190"/>
        <v>0</v>
      </c>
      <c r="KC46" s="61">
        <f t="shared" si="2190"/>
        <v>0</v>
      </c>
      <c r="KD46" s="61">
        <f t="shared" si="2190"/>
        <v>0</v>
      </c>
      <c r="KE46" s="61">
        <f t="shared" si="2190"/>
        <v>0</v>
      </c>
      <c r="KF46" s="61">
        <f t="shared" si="2190"/>
        <v>0</v>
      </c>
      <c r="KG46" s="61">
        <f t="shared" si="2190"/>
        <v>0</v>
      </c>
      <c r="KH46" s="61">
        <f t="shared" si="2190"/>
        <v>0</v>
      </c>
      <c r="KI46" s="61">
        <f t="shared" si="2190"/>
        <v>0</v>
      </c>
      <c r="KJ46" s="61">
        <f t="shared" si="2190"/>
        <v>0</v>
      </c>
      <c r="KK46" s="61">
        <f t="shared" si="2190"/>
        <v>0</v>
      </c>
      <c r="KL46" s="61">
        <f t="shared" si="2190"/>
        <v>0</v>
      </c>
      <c r="KM46" s="61">
        <f t="shared" si="2190"/>
        <v>0</v>
      </c>
      <c r="KN46" s="61">
        <f t="shared" si="2190"/>
        <v>0</v>
      </c>
      <c r="KO46" s="61">
        <f t="shared" si="2190"/>
        <v>0</v>
      </c>
      <c r="KP46" s="61">
        <f t="shared" si="2190"/>
        <v>0</v>
      </c>
      <c r="KQ46" s="61">
        <f t="shared" si="2190"/>
        <v>0</v>
      </c>
      <c r="KR46" s="61">
        <f t="shared" si="2190"/>
        <v>0</v>
      </c>
      <c r="KS46" s="61">
        <f t="shared" si="2190"/>
        <v>0</v>
      </c>
      <c r="KT46" s="61">
        <f t="shared" si="2190"/>
        <v>0</v>
      </c>
      <c r="KU46" s="61">
        <f t="shared" si="2190"/>
        <v>0</v>
      </c>
      <c r="KV46" s="61">
        <f t="shared" si="2190"/>
        <v>0</v>
      </c>
      <c r="KW46" s="61">
        <f t="shared" si="2190"/>
        <v>0</v>
      </c>
      <c r="KX46" s="61">
        <f t="shared" si="2190"/>
        <v>0</v>
      </c>
      <c r="KY46" s="61">
        <f t="shared" si="2190"/>
        <v>0</v>
      </c>
      <c r="KZ46" s="61">
        <f t="shared" si="2190"/>
        <v>0</v>
      </c>
      <c r="LA46" s="61">
        <f t="shared" si="2190"/>
        <v>0</v>
      </c>
      <c r="LB46" s="61">
        <f t="shared" si="2190"/>
        <v>0</v>
      </c>
      <c r="LC46" s="61">
        <f t="shared" si="2190"/>
        <v>0</v>
      </c>
      <c r="LD46" s="61">
        <f t="shared" si="2190"/>
        <v>0</v>
      </c>
      <c r="LE46" s="61">
        <f t="shared" si="2190"/>
        <v>0</v>
      </c>
      <c r="LF46" s="61">
        <f t="shared" si="2190"/>
        <v>0</v>
      </c>
      <c r="LG46" s="61">
        <f t="shared" si="2190"/>
        <v>0</v>
      </c>
      <c r="LH46" s="61">
        <f t="shared" si="2190"/>
        <v>0</v>
      </c>
      <c r="LI46" s="61">
        <f t="shared" si="2190"/>
        <v>0</v>
      </c>
      <c r="LJ46" s="61">
        <f t="shared" si="2190"/>
        <v>0</v>
      </c>
      <c r="LK46" s="61">
        <f t="shared" si="2190"/>
        <v>0</v>
      </c>
      <c r="LL46" s="61">
        <f t="shared" si="2190"/>
        <v>0</v>
      </c>
      <c r="LM46" s="61">
        <f t="shared" si="2190"/>
        <v>0</v>
      </c>
      <c r="LN46" s="61">
        <f t="shared" si="2190"/>
        <v>0</v>
      </c>
      <c r="LO46" s="61">
        <f t="shared" si="2190"/>
        <v>0</v>
      </c>
      <c r="LP46" s="61">
        <f t="shared" ref="LP46:ND46" si="2191">IF(AND(LP$4-$H$4&gt;0,LP$4-$H$4&lt;=$D35),$D38*(1-$D43)*LP41/12*POWER(1+LP41/12,$D35)/(POWER(1+LP41/12,$D35)-1),0)</f>
        <v>0</v>
      </c>
      <c r="LQ46" s="61">
        <f t="shared" si="2191"/>
        <v>0</v>
      </c>
      <c r="LR46" s="61">
        <f t="shared" si="2191"/>
        <v>0</v>
      </c>
      <c r="LS46" s="61">
        <f t="shared" si="2191"/>
        <v>0</v>
      </c>
      <c r="LT46" s="61">
        <f t="shared" si="2191"/>
        <v>0</v>
      </c>
      <c r="LU46" s="61">
        <f t="shared" si="2191"/>
        <v>0</v>
      </c>
      <c r="LV46" s="61">
        <f t="shared" si="2191"/>
        <v>0</v>
      </c>
      <c r="LW46" s="61">
        <f t="shared" si="2191"/>
        <v>0</v>
      </c>
      <c r="LX46" s="61">
        <f t="shared" si="2191"/>
        <v>0</v>
      </c>
      <c r="LY46" s="61">
        <f t="shared" si="2191"/>
        <v>0</v>
      </c>
      <c r="LZ46" s="61">
        <f t="shared" si="2191"/>
        <v>0</v>
      </c>
      <c r="MA46" s="61">
        <f t="shared" si="2191"/>
        <v>0</v>
      </c>
      <c r="MB46" s="61">
        <f t="shared" si="2191"/>
        <v>0</v>
      </c>
      <c r="MC46" s="61">
        <f t="shared" si="2191"/>
        <v>0</v>
      </c>
      <c r="MD46" s="61">
        <f t="shared" si="2191"/>
        <v>0</v>
      </c>
      <c r="ME46" s="61">
        <f t="shared" si="2191"/>
        <v>0</v>
      </c>
      <c r="MF46" s="61">
        <f t="shared" si="2191"/>
        <v>0</v>
      </c>
      <c r="MG46" s="61">
        <f t="shared" si="2191"/>
        <v>0</v>
      </c>
      <c r="MH46" s="61">
        <f t="shared" si="2191"/>
        <v>0</v>
      </c>
      <c r="MI46" s="61">
        <f t="shared" si="2191"/>
        <v>0</v>
      </c>
      <c r="MJ46" s="61">
        <f t="shared" si="2191"/>
        <v>0</v>
      </c>
      <c r="MK46" s="61">
        <f t="shared" si="2191"/>
        <v>0</v>
      </c>
      <c r="ML46" s="61">
        <f t="shared" si="2191"/>
        <v>0</v>
      </c>
      <c r="MM46" s="61">
        <f t="shared" si="2191"/>
        <v>0</v>
      </c>
      <c r="MN46" s="61">
        <f t="shared" si="2191"/>
        <v>0</v>
      </c>
      <c r="MO46" s="61">
        <f t="shared" si="2191"/>
        <v>0</v>
      </c>
      <c r="MP46" s="61">
        <f t="shared" si="2191"/>
        <v>0</v>
      </c>
      <c r="MQ46" s="61">
        <f t="shared" si="2191"/>
        <v>0</v>
      </c>
      <c r="MR46" s="61">
        <f t="shared" si="2191"/>
        <v>0</v>
      </c>
      <c r="MS46" s="61">
        <f t="shared" si="2191"/>
        <v>0</v>
      </c>
      <c r="MT46" s="61">
        <f t="shared" si="2191"/>
        <v>0</v>
      </c>
      <c r="MU46" s="61">
        <f t="shared" si="2191"/>
        <v>0</v>
      </c>
      <c r="MV46" s="61">
        <f t="shared" si="2191"/>
        <v>0</v>
      </c>
      <c r="MW46" s="61">
        <f t="shared" si="2191"/>
        <v>0</v>
      </c>
      <c r="MX46" s="61">
        <f t="shared" si="2191"/>
        <v>0</v>
      </c>
      <c r="MY46" s="61">
        <f t="shared" si="2191"/>
        <v>0</v>
      </c>
      <c r="MZ46" s="61">
        <f t="shared" si="2191"/>
        <v>0</v>
      </c>
      <c r="NA46" s="61">
        <f t="shared" si="2191"/>
        <v>0</v>
      </c>
      <c r="NB46" s="61">
        <f t="shared" si="2191"/>
        <v>0</v>
      </c>
      <c r="NC46" s="61">
        <f t="shared" si="2191"/>
        <v>0</v>
      </c>
      <c r="ND46" s="61">
        <f t="shared" si="2191"/>
        <v>0</v>
      </c>
    </row>
    <row r="47" spans="1:368" s="4" customFormat="1" x14ac:dyDescent="0.25">
      <c r="B47" s="35" t="s">
        <v>17</v>
      </c>
      <c r="C47" s="33"/>
      <c r="D47" s="51">
        <f t="shared" si="2185"/>
        <v>287353490.45015508</v>
      </c>
      <c r="E47" s="35"/>
      <c r="F47" s="35"/>
      <c r="G47" s="33"/>
      <c r="H47" s="37">
        <f>IF(AND(H$4-$H$4&gt;0,H$4-$H$4&lt;=$D35),($D38-SUM($G48:G48))*H41/12,0)</f>
        <v>0</v>
      </c>
      <c r="I47" s="37">
        <f>IF(AND(I$4-$H$4&gt;0,I$4-$H$4&lt;=$D35),($D38-SUM($G48:H48))*I41/12,0)</f>
        <v>3866666.6666666665</v>
      </c>
      <c r="J47" s="37">
        <f>IF(AND(J$4-$H$4&gt;0,J$4-$H$4&lt;=$D35),($D38-SUM($G48:I48))*J41/12,0)</f>
        <v>3846392.7066346463</v>
      </c>
      <c r="K47" s="37">
        <f>IF(AND(K$4-$H$4&gt;0,K$4-$H$4&lt;=$D35),($D38-SUM($G48:J48))*K41/12,0)</f>
        <v>3826020.7557958043</v>
      </c>
      <c r="L47" s="37">
        <f>IF(AND(L$4-$H$4&gt;0,L$4-$H$4&lt;=$D35),($D38-SUM($G48:K48))*L41/12,0)</f>
        <v>3805550.3405279075</v>
      </c>
      <c r="M47" s="37">
        <f>IF(AND(M$4-$H$4&gt;0,M$4-$H$4&lt;=$D35),($D38-SUM($G48:L48))*M41/12,0)</f>
        <v>3784980.9849195494</v>
      </c>
      <c r="N47" s="37">
        <f>IF(AND(N$4-$H$4&gt;0,N$4-$H$4&lt;=$D35),($D38-SUM($G48:M48))*N41/12,0)</f>
        <v>3764312.2107590842</v>
      </c>
      <c r="O47" s="37">
        <f>IF(AND(O$4-$H$4&gt;0,O$4-$H$4&lt;=$D35),($D38-SUM($G48:N48))*O41/12,0)</f>
        <v>3743543.5375235104</v>
      </c>
      <c r="P47" s="37">
        <f>IF(AND(P$4-$H$4&gt;0,P$4-$H$4&lt;=$D35),($D38-SUM($G48:O48))*P41/12,0)</f>
        <v>3722674.4823672976</v>
      </c>
      <c r="Q47" s="37">
        <f>IF(AND(Q$4-$H$4&gt;0,Q$4-$H$4&lt;=$D35),($D38-SUM($G48:P48))*Q41/12,0)</f>
        <v>3701704.5601111636</v>
      </c>
      <c r="R47" s="37">
        <f>IF(AND(R$4-$H$4&gt;0,R$4-$H$4&lt;=$D35),($D38-SUM($G48:Q48))*R41/12,0)</f>
        <v>3680633.2832307913</v>
      </c>
      <c r="S47" s="37">
        <f>IF(AND(S$4-$H$4&gt;0,S$4-$H$4&lt;=$D35),($D38-SUM($G48:R48))*S41/12,0)</f>
        <v>3659460.1618454973</v>
      </c>
      <c r="T47" s="37">
        <f>IF(AND(T$4-$H$4&gt;0,T$4-$H$4&lt;=$D35),($D38-SUM($G48:S48))*T41/12,0)</f>
        <v>3638184.7037068405</v>
      </c>
      <c r="U47" s="37">
        <f>IF(AND(U$4-$H$4&gt;0,U$4-$H$4&lt;=$D35),($D38-SUM($G48:T48))*U41/12,0)</f>
        <v>3616806.4141871813</v>
      </c>
      <c r="V47" s="37">
        <f>IF(AND(V$4-$H$4&gt;0,V$4-$H$4&lt;=$D35),($D38-SUM($G48:U48))*V41/12,0)</f>
        <v>3595324.7962681758</v>
      </c>
      <c r="W47" s="37">
        <f>IF(AND(W$4-$H$4&gt;0,W$4-$H$4&lt;=$D35),($D38-SUM($G48:V48))*W41/12,0)</f>
        <v>3573739.3505292293</v>
      </c>
      <c r="X47" s="37">
        <f>IF(AND(X$4-$H$4&gt;0,X$4-$H$4&lt;=$D35),($D38-SUM($G48:W48))*X41/12,0)</f>
        <v>3552049.5751358774</v>
      </c>
      <c r="Y47" s="37">
        <f>IF(AND(Y$4-$H$4&gt;0,Y$4-$H$4&lt;=$D35),($D38-SUM($G48:X48))*Y41/12,0)</f>
        <v>3530254.9658281244</v>
      </c>
      <c r="Z47" s="37">
        <f>IF(AND(Z$4-$H$4&gt;0,Z$4-$H$4&lt;=$D35),($D38-SUM($G48:Y48))*Z41/12,0)</f>
        <v>3508355.0159087176</v>
      </c>
      <c r="AA47" s="37">
        <f>IF(AND(AA$4-$H$4&gt;0,AA$4-$H$4&lt;=$D35),($D38-SUM($G48:Z48))*AA41/12,0)</f>
        <v>3486349.2162313666</v>
      </c>
      <c r="AB47" s="37">
        <f>IF(AND(AB$4-$H$4&gt;0,AB$4-$H$4&lt;=$D35),($D38-SUM($G48:AA48))*AB41/12,0)</f>
        <v>3464237.0551889087</v>
      </c>
      <c r="AC47" s="37">
        <f>IF(AND(AC$4-$H$4&gt;0,AC$4-$H$4&lt;=$D35),($D38-SUM($G48:AB48))*AC41/12,0)</f>
        <v>3442018.0187014122</v>
      </c>
      <c r="AD47" s="37">
        <f>IF(AND(AD$4-$H$4&gt;0,AD$4-$H$4&lt;=$D35),($D38-SUM($G48:AC48))*AD41/12,0)</f>
        <v>3419691.5902042263</v>
      </c>
      <c r="AE47" s="37">
        <f>IF(AND(AE$4-$H$4&gt;0,AE$4-$H$4&lt;=$D35),($D38-SUM($G48:AD48))*AE41/12,0)</f>
        <v>3397257.2506359704</v>
      </c>
      <c r="AF47" s="37">
        <f>IF(AND(AF$4-$H$4&gt;0,AF$4-$H$4&lt;=$D35),($D38-SUM($G48:AE48))*AF41/12,0)</f>
        <v>3374714.4784264681</v>
      </c>
      <c r="AG47" s="37">
        <f>IF(AND(AG$4-$H$4&gt;0,AG$4-$H$4&lt;=$D35),($D38-SUM($G48:AF48))*AG41/12,0)</f>
        <v>3352062.7494846196</v>
      </c>
      <c r="AH47" s="37">
        <f>IF(AND(AH$4-$H$4&gt;0,AH$4-$H$4&lt;=$D35),($D38-SUM($G48:AG48))*AH41/12,0)</f>
        <v>3329301.5371862189</v>
      </c>
      <c r="AI47" s="37">
        <f>IF(AND(AI$4-$H$4&gt;0,AI$4-$H$4&lt;=$D35),($D38-SUM($G48:AH48))*AI41/12,0)</f>
        <v>3306430.3123617098</v>
      </c>
      <c r="AJ47" s="37">
        <f>IF(AND(AJ$4-$H$4&gt;0,AJ$4-$H$4&lt;=$D35),($D38-SUM($G48:AI48))*AJ41/12,0)</f>
        <v>3283448.5432838816</v>
      </c>
      <c r="AK47" s="37">
        <f>IF(AND(AK$4-$H$4&gt;0,AK$4-$H$4&lt;=$D35),($D38-SUM($G48:AJ48))*AK41/12,0)</f>
        <v>3260355.6956555103</v>
      </c>
      <c r="AL47" s="37">
        <f>IF(AND(AL$4-$H$4&gt;0,AL$4-$H$4&lt;=$D35),($D38-SUM($G48:AK48))*AL41/12,0)</f>
        <v>3237151.2325969362</v>
      </c>
      <c r="AM47" s="37">
        <f>IF(AND(AM$4-$H$4&gt;0,AM$4-$H$4&lt;=$D35),($D38-SUM($G48:AL48))*AM41/12,0)</f>
        <v>3213834.6146335783</v>
      </c>
      <c r="AN47" s="37">
        <f>IF(AND(AN$4-$H$4&gt;0,AN$4-$H$4&lt;=$D35),($D38-SUM($G48:AM48))*AN41/12,0)</f>
        <v>3190405.2996833976</v>
      </c>
      <c r="AO47" s="37">
        <f>IF(AND(AO$4-$H$4&gt;0,AO$4-$H$4&lt;=$D35),($D38-SUM($G48:AN48))*AO41/12,0)</f>
        <v>3166862.7430442912</v>
      </c>
      <c r="AP47" s="37">
        <f>IF(AND(AP$4-$H$4&gt;0,AP$4-$H$4&lt;=$D35),($D38-SUM($G48:AO48))*AP41/12,0)</f>
        <v>3143206.3973814291</v>
      </c>
      <c r="AQ47" s="37">
        <f>IF(AND(AQ$4-$H$4&gt;0,AQ$4-$H$4&lt;=$D35),($D38-SUM($G48:AP48))*AQ41/12,0)</f>
        <v>3119435.7127145291</v>
      </c>
      <c r="AR47" s="37">
        <f>IF(AND(AR$4-$H$4&gt;0,AR$4-$H$4&lt;=$D35),($D38-SUM($G48:AQ48))*AR41/12,0)</f>
        <v>3095550.1364050745</v>
      </c>
      <c r="AS47" s="37">
        <f>IF(AND(AS$4-$H$4&gt;0,AS$4-$H$4&lt;=$D35),($D38-SUM($G48:AR48))*AS41/12,0)</f>
        <v>3071549.1131434552</v>
      </c>
      <c r="AT47" s="37">
        <f>IF(AND(AT$4-$H$4&gt;0,AT$4-$H$4&lt;=$D35),($D38-SUM($G48:AS48))*AT41/12,0)</f>
        <v>3047432.0849360726</v>
      </c>
      <c r="AU47" s="37">
        <f>IF(AND(AU$4-$H$4&gt;0,AU$4-$H$4&lt;=$D35),($D38-SUM($G48:AT48))*AU41/12,0)</f>
        <v>3023198.4910923536</v>
      </c>
      <c r="AV47" s="37">
        <f>IF(AND(AV$4-$H$4&gt;0,AV$4-$H$4&lt;=$D35),($D38-SUM($G48:AU48))*AV41/12,0)</f>
        <v>2998847.7682117242</v>
      </c>
      <c r="AW47" s="37">
        <f>IF(AND(AW$4-$H$4&gt;0,AW$4-$H$4&lt;=$D35),($D38-SUM($G48:AV48))*AW41/12,0)</f>
        <v>2974379.3501705043</v>
      </c>
      <c r="AX47" s="37">
        <f>IF(AND(AX$4-$H$4&gt;0,AX$4-$H$4&lt;=$D35),($D38-SUM($G48:AW48))*AX41/12,0)</f>
        <v>2949792.668108752</v>
      </c>
      <c r="AY47" s="37">
        <f>IF(AND(AY$4-$H$4&gt;0,AY$4-$H$4&lt;=$D35),($D38-SUM($G48:AX48))*AY41/12,0)</f>
        <v>2925087.150417035</v>
      </c>
      <c r="AZ47" s="37">
        <f>IF(AND(AZ$4-$H$4&gt;0,AZ$4-$H$4&lt;=$D35),($D38-SUM($G48:AY48))*AZ41/12,0)</f>
        <v>2900262.2227231413</v>
      </c>
      <c r="BA47" s="37">
        <f>IF(AND(BA$4-$H$4&gt;0,BA$4-$H$4&lt;=$D35),($D38-SUM($G48:AZ48))*BA41/12,0)</f>
        <v>2875317.3078787266</v>
      </c>
      <c r="BB47" s="37">
        <f>IF(AND(BB$4-$H$4&gt;0,BB$4-$H$4&lt;=$D35),($D38-SUM($G48:BA48))*BB41/12,0)</f>
        <v>2850251.825945897</v>
      </c>
      <c r="BC47" s="37">
        <f>IF(AND(BC$4-$H$4&gt;0,BC$4-$H$4&lt;=$D35),($D38-SUM($G48:BB48))*BC41/12,0)</f>
        <v>2825065.1941837263</v>
      </c>
      <c r="BD47" s="37">
        <f>IF(AND(BD$4-$H$4&gt;0,BD$4-$H$4&lt;=$D35),($D38-SUM($G48:BC48))*BD41/12,0)</f>
        <v>2799756.8270347044</v>
      </c>
      <c r="BE47" s="37">
        <f>IF(AND(BE$4-$H$4&gt;0,BE$4-$H$4&lt;=$D35),($D38-SUM($G48:BD48))*BE41/12,0)</f>
        <v>2774326.13611113</v>
      </c>
      <c r="BF47" s="37">
        <f>IF(AND(BF$4-$H$4&gt;0,BF$4-$H$4&lt;=$D35),($D38-SUM($G48:BE48))*BF41/12,0)</f>
        <v>2748772.5301814242</v>
      </c>
      <c r="BG47" s="37">
        <f>IF(AND(BG$4-$H$4&gt;0,BG$4-$H$4&lt;=$D35),($D38-SUM($G48:BF48))*BG41/12,0)</f>
        <v>2723095.415156391</v>
      </c>
      <c r="BH47" s="37">
        <f>IF(AND(BH$4-$H$4&gt;0,BH$4-$H$4&lt;=$D35),($D38-SUM($G48:BG48))*BH41/12,0)</f>
        <v>2697294.1940754042</v>
      </c>
      <c r="BI47" s="37">
        <f>IF(AND(BI$4-$H$4&gt;0,BI$4-$H$4&lt;=$D35),($D38-SUM($G48:BH48))*BI41/12,0)</f>
        <v>2671368.2670925264</v>
      </c>
      <c r="BJ47" s="37">
        <f>IF(AND(BJ$4-$H$4&gt;0,BJ$4-$H$4&lt;=$D35),($D38-SUM($G48:BI48))*BJ41/12,0)</f>
        <v>2645317.0314625632</v>
      </c>
      <c r="BK47" s="37">
        <f>IF(AND(BK$4-$H$4&gt;0,BK$4-$H$4&lt;=$D35),($D38-SUM($G48:BJ48))*BK41/12,0)</f>
        <v>2619139.8815270565</v>
      </c>
      <c r="BL47" s="37">
        <f>IF(AND(BL$4-$H$4&gt;0,BL$4-$H$4&lt;=$D35),($D38-SUM($G48:BK48))*BL41/12,0)</f>
        <v>2592836.2087001945</v>
      </c>
      <c r="BM47" s="37">
        <f>IF(AND(BM$4-$H$4&gt;0,BM$4-$H$4&lt;=$D35),($D38-SUM($G48:BL48))*BM41/12,0)</f>
        <v>2566405.401454669</v>
      </c>
      <c r="BN47" s="37">
        <f>IF(AND(BN$4-$H$4&gt;0,BN$4-$H$4&lt;=$D35),($D38-SUM($G48:BM48))*BN41/12,0)</f>
        <v>2539846.8453074568</v>
      </c>
      <c r="BO47" s="37">
        <f>IF(AND(BO$4-$H$4&gt;0,BO$4-$H$4&lt;=$D35),($D38-SUM($G48:BN48))*BO41/12,0)</f>
        <v>2513159.9228055333</v>
      </c>
      <c r="BP47" s="37">
        <f>IF(AND(BP$4-$H$4&gt;0,BP$4-$H$4&lt;=$D35),($D38-SUM($G48:BO48))*BP41/12,0)</f>
        <v>2486344.0135115171</v>
      </c>
      <c r="BQ47" s="37">
        <f>IF(AND(BQ$4-$H$4&gt;0,BQ$4-$H$4&lt;=$D35),($D38-SUM($G48:BP48))*BQ41/12,0)</f>
        <v>2459398.4939892464</v>
      </c>
      <c r="BR47" s="37">
        <f>IF(AND(BR$4-$H$4&gt;0,BR$4-$H$4&lt;=$D35),($D38-SUM($G48:BQ48))*BR41/12,0)</f>
        <v>2432322.7377892849</v>
      </c>
      <c r="BS47" s="37">
        <f>IF(AND(BS$4-$H$4&gt;0,BS$4-$H$4&lt;=$D35),($D38-SUM($G48:BR48))*BS41/12,0)</f>
        <v>2405116.115434357</v>
      </c>
      <c r="BT47" s="37">
        <f>IF(AND(BT$4-$H$4&gt;0,BT$4-$H$4&lt;=$D35),($D38-SUM($G48:BS48))*BT41/12,0)</f>
        <v>2377777.9944047136</v>
      </c>
      <c r="BU47" s="37">
        <f>IF(AND(BU$4-$H$4&gt;0,BU$4-$H$4&lt;=$D35),($D38-SUM($G48:BT48))*BU41/12,0)</f>
        <v>2350307.7391234268</v>
      </c>
      <c r="BV47" s="37">
        <f>IF(AND(BV$4-$H$4&gt;0,BV$4-$H$4&lt;=$D35),($D38-SUM($G48:BU48))*BV41/12,0)</f>
        <v>2322704.7109416137</v>
      </c>
      <c r="BW47" s="37">
        <f>IF(AND(BW$4-$H$4&gt;0,BW$4-$H$4&lt;=$D35),($D38-SUM($G48:BV48))*BW41/12,0)</f>
        <v>2294968.2681235885</v>
      </c>
      <c r="BX47" s="37">
        <f>IF(AND(BX$4-$H$4&gt;0,BX$4-$H$4&lt;=$D35),($D38-SUM($G48:BW48))*BX41/12,0)</f>
        <v>2267097.7658319431</v>
      </c>
      <c r="BY47" s="37">
        <f>IF(AND(BY$4-$H$4&gt;0,BY$4-$H$4&lt;=$D35),($D38-SUM($G48:BX48))*BY41/12,0)</f>
        <v>2239092.5561125544</v>
      </c>
      <c r="BZ47" s="37">
        <f>IF(AND(BZ$4-$H$4&gt;0,BZ$4-$H$4&lt;=$D35),($D38-SUM($G48:BY48))*BZ41/12,0)</f>
        <v>2210951.9878795221</v>
      </c>
      <c r="CA47" s="37">
        <f>IF(AND(CA$4-$H$4&gt;0,CA$4-$H$4&lt;=$D35),($D38-SUM($G48:BZ48))*CA41/12,0)</f>
        <v>2182675.4069000301</v>
      </c>
      <c r="CB47" s="37">
        <f>IF(AND(CB$4-$H$4&gt;0,CB$4-$H$4&lt;=$D35),($D38-SUM($G48:CA48))*CB41/12,0)</f>
        <v>2154262.1557791377</v>
      </c>
      <c r="CC47" s="37">
        <f>IF(AND(CC$4-$H$4&gt;0,CC$4-$H$4&lt;=$D35),($D38-SUM($G48:CB48))*CC41/12,0)</f>
        <v>2125711.5739444937</v>
      </c>
      <c r="CD47" s="37">
        <f>IF(AND(CD$4-$H$4&gt;0,CD$4-$H$4&lt;=$D35),($D38-SUM($G48:CC48))*CD41/12,0)</f>
        <v>2097022.9976309827</v>
      </c>
      <c r="CE47" s="37">
        <f>IF(AND(CE$4-$H$4&gt;0,CE$4-$H$4&lt;=$D35),($D38-SUM($G48:CD48))*CE41/12,0)</f>
        <v>2068195.7598652896</v>
      </c>
      <c r="CF47" s="37">
        <f>IF(AND(CF$4-$H$4&gt;0,CF$4-$H$4&lt;=$D35),($D38-SUM($G48:CE48))*CF41/12,0)</f>
        <v>2039229.1904503955</v>
      </c>
      <c r="CG47" s="37">
        <f>IF(AND(CG$4-$H$4&gt;0,CG$4-$H$4&lt;=$D35),($D38-SUM($G48:CF48))*CG41/12,0)</f>
        <v>2010122.615949996</v>
      </c>
      <c r="CH47" s="37">
        <f>IF(AND(CH$4-$H$4&gt;0,CH$4-$H$4&lt;=$D35),($D38-SUM($G48:CG48))*CH41/12,0)</f>
        <v>1980875.3596728451</v>
      </c>
      <c r="CI47" s="37">
        <f>IF(AND(CI$4-$H$4&gt;0,CI$4-$H$4&lt;=$D35),($D38-SUM($G48:CH48))*CI41/12,0)</f>
        <v>1951486.7416570208</v>
      </c>
      <c r="CJ47" s="37">
        <f>IF(AND(CJ$4-$H$4&gt;0,CJ$4-$H$4&lt;=$D35),($D38-SUM($G48:CI48))*CJ41/12,0)</f>
        <v>1921956.0786541204</v>
      </c>
      <c r="CK47" s="37">
        <f>IF(AND(CK$4-$H$4&gt;0,CK$4-$H$4&lt;=$D35),($D38-SUM($G48:CJ48))*CK41/12,0)</f>
        <v>1892282.6841133724</v>
      </c>
      <c r="CL47" s="37">
        <f>IF(AND(CL$4-$H$4&gt;0,CL$4-$H$4&lt;=$D35),($D38-SUM($G48:CK48))*CL41/12,0)</f>
        <v>1862465.8681656774</v>
      </c>
      <c r="CM47" s="37">
        <f>IF(AND(CM$4-$H$4&gt;0,CM$4-$H$4&lt;=$D35),($D38-SUM($G48:CL48))*CM41/12,0)</f>
        <v>1832504.9376075687</v>
      </c>
      <c r="CN47" s="37">
        <f>IF(AND(CN$4-$H$4&gt;0,CN$4-$H$4&lt;=$D35),($D38-SUM($G48:CM48))*CN41/12,0)</f>
        <v>1802399.1958850955</v>
      </c>
      <c r="CO47" s="37">
        <f>IF(AND(CO$4-$H$4&gt;0,CO$4-$H$4&lt;=$D35),($D38-SUM($G48:CN48))*CO41/12,0)</f>
        <v>1772147.9430776306</v>
      </c>
      <c r="CP47" s="37">
        <f>IF(AND(CP$4-$H$4&gt;0,CP$4-$H$4&lt;=$D35),($D38-SUM($G48:CO48))*CP41/12,0)</f>
        <v>1741750.4758815963</v>
      </c>
      <c r="CQ47" s="37">
        <f>IF(AND(CQ$4-$H$4&gt;0,CQ$4-$H$4&lt;=$D35),($D38-SUM($G48:CP48))*CQ41/12,0)</f>
        <v>1711206.0875941145</v>
      </c>
      <c r="CR47" s="37">
        <f>IF(AND(CR$4-$H$4&gt;0,CR$4-$H$4&lt;=$D35),($D38-SUM($G48:CQ48))*CR41/12,0)</f>
        <v>1680514.0680965765</v>
      </c>
      <c r="CS47" s="37">
        <f>IF(AND(CS$4-$H$4&gt;0,CS$4-$H$4&lt;=$D35),($D38-SUM($G48:CR48))*CS41/12,0)</f>
        <v>1649673.7038381335</v>
      </c>
      <c r="CT47" s="37">
        <f>IF(AND(CT$4-$H$4&gt;0,CT$4-$H$4&lt;=$D35),($D38-SUM($G48:CS48))*CT41/12,0)</f>
        <v>1618684.2778191082</v>
      </c>
      <c r="CU47" s="37">
        <f>IF(AND(CU$4-$H$4&gt;0,CU$4-$H$4&lt;=$D35),($D38-SUM($G48:CT48))*CU41/12,0)</f>
        <v>1587545.0695743244</v>
      </c>
      <c r="CV47" s="37">
        <f>IF(AND(CV$4-$H$4&gt;0,CV$4-$H$4&lt;=$D35),($D38-SUM($G48:CU48))*CV41/12,0)</f>
        <v>1556255.3551563576</v>
      </c>
      <c r="CW47" s="37">
        <f>IF(AND(CW$4-$H$4&gt;0,CW$4-$H$4&lt;=$D35),($D38-SUM($G48:CV48))*CW41/12,0)</f>
        <v>1524814.4071187035</v>
      </c>
      <c r="CX47" s="37">
        <f>IF(AND(CX$4-$H$4&gt;0,CX$4-$H$4&lt;=$D35),($D38-SUM($G48:CW48))*CX41/12,0)</f>
        <v>1493221.4944988678</v>
      </c>
      <c r="CY47" s="37">
        <f>IF(AND(CY$4-$H$4&gt;0,CY$4-$H$4&lt;=$D35),($D38-SUM($G48:CX48))*CY41/12,0)</f>
        <v>1461475.8828013695</v>
      </c>
      <c r="CZ47" s="37">
        <f>IF(AND(CZ$4-$H$4&gt;0,CZ$4-$H$4&lt;=$D35),($D38-SUM($G48:CY48))*CZ41/12,0)</f>
        <v>1429576.8339806665</v>
      </c>
      <c r="DA47" s="37">
        <f>IF(AND(DA$4-$H$4&gt;0,DA$4-$H$4&lt;=$D35),($D38-SUM($G48:CZ48))*DA41/12,0)</f>
        <v>1397523.6064239966</v>
      </c>
      <c r="DB47" s="37">
        <f>IF(AND(DB$4-$H$4&gt;0,DB$4-$H$4&lt;=$D35),($D38-SUM($G48:DA48))*DB41/12,0)</f>
        <v>1365315.4549341365</v>
      </c>
      <c r="DC47" s="37">
        <f>IF(AND(DC$4-$H$4&gt;0,DC$4-$H$4&lt;=$D35),($D38-SUM($G48:DB48))*DC41/12,0)</f>
        <v>1332951.6307120754</v>
      </c>
      <c r="DD47" s="37">
        <f>IF(AND(DD$4-$H$4&gt;0,DD$4-$H$4&lt;=$D35),($D38-SUM($G48:DC48))*DD41/12,0)</f>
        <v>1300431.3813396075</v>
      </c>
      <c r="DE47" s="37">
        <f>IF(AND(DE$4-$H$4&gt;0,DE$4-$H$4&lt;=$D35),($D38-SUM($G48:DD48))*DE41/12,0)</f>
        <v>1267753.950761839</v>
      </c>
      <c r="DF47" s="37">
        <f>IF(AND(DF$4-$H$4&gt;0,DF$4-$H$4&lt;=$D35),($D38-SUM($G48:DE48))*DF41/12,0)</f>
        <v>1234918.579269612</v>
      </c>
      <c r="DG47" s="37">
        <f>IF(AND(DG$4-$H$4&gt;0,DG$4-$H$4&lt;=$D35),($D38-SUM($G48:DF48))*DG41/12,0)</f>
        <v>1201924.5034818389</v>
      </c>
      <c r="DH47" s="37">
        <f>IF(AND(DH$4-$H$4&gt;0,DH$4-$H$4&lt;=$D35),($D38-SUM($G48:DG48))*DH41/12,0)</f>
        <v>1168770.956327758</v>
      </c>
      <c r="DI47" s="37">
        <f>IF(AND(DI$4-$H$4&gt;0,DI$4-$H$4&lt;=$D35),($D38-SUM($G48:DH48))*DI41/12,0)</f>
        <v>1135457.1670290995</v>
      </c>
      <c r="DJ47" s="37">
        <f>IF(AND(DJ$4-$H$4&gt;0,DJ$4-$H$4&lt;=$D35),($D38-SUM($G48:DI48))*DJ41/12,0)</f>
        <v>1101982.3610821639</v>
      </c>
      <c r="DK47" s="37">
        <f>IF(AND(DK$4-$H$4&gt;0,DK$4-$H$4&lt;=$D35),($D38-SUM($G48:DJ48))*DK41/12,0)</f>
        <v>1068345.7602398181</v>
      </c>
      <c r="DL47" s="37">
        <f>IF(AND(DL$4-$H$4&gt;0,DL$4-$H$4&lt;=$D35),($D38-SUM($G48:DK48))*DL41/12,0)</f>
        <v>1034546.582493401</v>
      </c>
      <c r="DM47" s="37">
        <f>IF(AND(DM$4-$H$4&gt;0,DM$4-$H$4&lt;=$D35),($D38-SUM($G48:DL48))*DM41/12,0)</f>
        <v>1000584.0420545428</v>
      </c>
      <c r="DN47" s="37">
        <f>IF(AND(DN$4-$H$4&gt;0,DN$4-$H$4&lt;=$D35),($D38-SUM($G48:DM48))*DN41/12,0)</f>
        <v>966457.34933689667</v>
      </c>
      <c r="DO47" s="37">
        <f>IF(AND(DO$4-$H$4&gt;0,DO$4-$H$4&lt;=$D35),($D38-SUM($G48:DN48))*DO41/12,0)</f>
        <v>932165.71093778231</v>
      </c>
      <c r="DP47" s="37">
        <f>IF(AND(DP$4-$H$4&gt;0,DP$4-$H$4&lt;=$D35),($D38-SUM($G48:DO48))*DP41/12,0)</f>
        <v>897708.32961973886</v>
      </c>
      <c r="DQ47" s="37">
        <f>IF(AND(DQ$4-$H$4&gt;0,DQ$4-$H$4&lt;=$D35),($D38-SUM($G48:DP48))*DQ41/12,0)</f>
        <v>863084.40429199149</v>
      </c>
      <c r="DR47" s="37">
        <f>IF(AND(DR$4-$H$4&gt;0,DR$4-$H$4&lt;=$D35),($D38-SUM($G48:DQ48))*DR41/12,0)</f>
        <v>828293.12999182625</v>
      </c>
      <c r="DS47" s="37">
        <f>IF(AND(DS$4-$H$4&gt;0,DS$4-$H$4&lt;=$D35),($D38-SUM($G48:DR48))*DS41/12,0)</f>
        <v>793333.6978658773</v>
      </c>
      <c r="DT47" s="37">
        <f>IF(AND(DT$4-$H$4&gt;0,DT$4-$H$4&lt;=$D35),($D38-SUM($G48:DS48))*DT41/12,0)</f>
        <v>758205.29515131982</v>
      </c>
      <c r="DU47" s="37">
        <f>IF(AND(DU$4-$H$4&gt;0,DU$4-$H$4&lt;=$D35),($D38-SUM($G48:DT48))*DU41/12,0)</f>
        <v>722907.10515697498</v>
      </c>
      <c r="DV47" s="37">
        <f>IF(AND(DV$4-$H$4&gt;0,DV$4-$H$4&lt;=$D35),($D38-SUM($G48:DU48))*DV41/12,0)</f>
        <v>687438.30724432413</v>
      </c>
      <c r="DW47" s="37">
        <f>IF(AND(DW$4-$H$4&gt;0,DW$4-$H$4&lt;=$D35),($D38-SUM($G48:DV48))*DW41/12,0)</f>
        <v>651798.07680842851</v>
      </c>
      <c r="DX47" s="37">
        <f>IF(AND(DX$4-$H$4&gt;0,DX$4-$H$4&lt;=$D35),($D38-SUM($G48:DW48))*DX41/12,0)</f>
        <v>615985.58525875967</v>
      </c>
      <c r="DY47" s="37">
        <f>IF(AND(DY$4-$H$4&gt;0,DY$4-$H$4&lt;=$D35),($D38-SUM($G48:DX48))*DY41/12,0)</f>
        <v>0</v>
      </c>
      <c r="DZ47" s="37">
        <f>IF(AND(DZ$4-$H$4&gt;0,DZ$4-$H$4&lt;=$D35),($D38-SUM($G48:DY48))*DZ41/12,0)</f>
        <v>0</v>
      </c>
      <c r="EA47" s="37">
        <f>IF(AND(EA$4-$H$4&gt;0,EA$4-$H$4&lt;=$D35),($D38-SUM($G48:DZ48))*EA41/12,0)</f>
        <v>0</v>
      </c>
      <c r="EB47" s="37">
        <f>IF(AND(EB$4-$H$4&gt;0,EB$4-$H$4&lt;=$D35),($D38-SUM($G48:EA48))*EB41/12,0)</f>
        <v>0</v>
      </c>
      <c r="EC47" s="37">
        <f>IF(AND(EC$4-$H$4&gt;0,EC$4-$H$4&lt;=$D35),($D38-SUM($G48:EB48))*EC41/12,0)</f>
        <v>0</v>
      </c>
      <c r="ED47" s="37">
        <f>IF(AND(ED$4-$H$4&gt;0,ED$4-$H$4&lt;=$D35),($D38-SUM($G48:EC48))*ED41/12,0)</f>
        <v>0</v>
      </c>
      <c r="EE47" s="37">
        <f>IF(AND(EE$4-$H$4&gt;0,EE$4-$H$4&lt;=$D35),($D38-SUM($G48:ED48))*EE41/12,0)</f>
        <v>0</v>
      </c>
      <c r="EF47" s="37">
        <f>IF(AND(EF$4-$H$4&gt;0,EF$4-$H$4&lt;=$D35),($D38-SUM($G48:EE48))*EF41/12,0)</f>
        <v>0</v>
      </c>
      <c r="EG47" s="37">
        <f>IF(AND(EG$4-$H$4&gt;0,EG$4-$H$4&lt;=$D35),($D38-SUM($G48:EF48))*EG41/12,0)</f>
        <v>0</v>
      </c>
      <c r="EH47" s="37">
        <f>IF(AND(EH$4-$H$4&gt;0,EH$4-$H$4&lt;=$D35),($D38-SUM($G48:EG48))*EH41/12,0)</f>
        <v>0</v>
      </c>
      <c r="EI47" s="37">
        <f>IF(AND(EI$4-$H$4&gt;0,EI$4-$H$4&lt;=$D35),($D38-SUM($G48:EH48))*EI41/12,0)</f>
        <v>0</v>
      </c>
      <c r="EJ47" s="37">
        <f>IF(AND(EJ$4-$H$4&gt;0,EJ$4-$H$4&lt;=$D35),($D38-SUM($G48:EI48))*EJ41/12,0)</f>
        <v>0</v>
      </c>
      <c r="EK47" s="37">
        <f>IF(AND(EK$4-$H$4&gt;0,EK$4-$H$4&lt;=$D35),($D38-SUM($G48:EJ48))*EK41/12,0)</f>
        <v>0</v>
      </c>
      <c r="EL47" s="37">
        <f>IF(AND(EL$4-$H$4&gt;0,EL$4-$H$4&lt;=$D35),($D38-SUM($G48:EK48))*EL41/12,0)</f>
        <v>0</v>
      </c>
      <c r="EM47" s="37">
        <f>IF(AND(EM$4-$H$4&gt;0,EM$4-$H$4&lt;=$D35),($D38-SUM($G48:EL48))*EM41/12,0)</f>
        <v>0</v>
      </c>
      <c r="EN47" s="37">
        <f>IF(AND(EN$4-$H$4&gt;0,EN$4-$H$4&lt;=$D35),($D38-SUM($G48:EM48))*EN41/12,0)</f>
        <v>0</v>
      </c>
      <c r="EO47" s="37">
        <f>IF(AND(EO$4-$H$4&gt;0,EO$4-$H$4&lt;=$D35),($D38-SUM($G48:EN48))*EO41/12,0)</f>
        <v>0</v>
      </c>
      <c r="EP47" s="37">
        <f>IF(AND(EP$4-$H$4&gt;0,EP$4-$H$4&lt;=$D35),($D38-SUM($G48:EO48))*EP41/12,0)</f>
        <v>0</v>
      </c>
      <c r="EQ47" s="37">
        <f>IF(AND(EQ$4-$H$4&gt;0,EQ$4-$H$4&lt;=$D35),($D38-SUM($G48:EP48))*EQ41/12,0)</f>
        <v>0</v>
      </c>
      <c r="ER47" s="37">
        <f>IF(AND(ER$4-$H$4&gt;0,ER$4-$H$4&lt;=$D35),($D38-SUM($G48:EQ48))*ER41/12,0)</f>
        <v>0</v>
      </c>
      <c r="ES47" s="37">
        <f>IF(AND(ES$4-$H$4&gt;0,ES$4-$H$4&lt;=$D35),($D38-SUM($G48:ER48))*ES41/12,0)</f>
        <v>0</v>
      </c>
      <c r="ET47" s="37">
        <f>IF(AND(ET$4-$H$4&gt;0,ET$4-$H$4&lt;=$D35),($D38-SUM($G48:ES48))*ET41/12,0)</f>
        <v>0</v>
      </c>
      <c r="EU47" s="37">
        <f>IF(AND(EU$4-$H$4&gt;0,EU$4-$H$4&lt;=$D35),($D38-SUM($G48:ET48))*EU41/12,0)</f>
        <v>0</v>
      </c>
      <c r="EV47" s="37">
        <f>IF(AND(EV$4-$H$4&gt;0,EV$4-$H$4&lt;=$D35),($D38-SUM($G48:EU48))*EV41/12,0)</f>
        <v>0</v>
      </c>
      <c r="EW47" s="37">
        <f>IF(AND(EW$4-$H$4&gt;0,EW$4-$H$4&lt;=$D35),($D38-SUM($G48:EV48))*EW41/12,0)</f>
        <v>0</v>
      </c>
      <c r="EX47" s="37">
        <f>IF(AND(EX$4-$H$4&gt;0,EX$4-$H$4&lt;=$D35),($D38-SUM($G48:EW48))*EX41/12,0)</f>
        <v>0</v>
      </c>
      <c r="EY47" s="37">
        <f>IF(AND(EY$4-$H$4&gt;0,EY$4-$H$4&lt;=$D35),($D38-SUM($G48:EX48))*EY41/12,0)</f>
        <v>0</v>
      </c>
      <c r="EZ47" s="37">
        <f>IF(AND(EZ$4-$H$4&gt;0,EZ$4-$H$4&lt;=$D35),($D38-SUM($G48:EY48))*EZ41/12,0)</f>
        <v>0</v>
      </c>
      <c r="FA47" s="37">
        <f>IF(AND(FA$4-$H$4&gt;0,FA$4-$H$4&lt;=$D35),($D38-SUM($G48:EZ48))*FA41/12,0)</f>
        <v>0</v>
      </c>
      <c r="FB47" s="37">
        <f>IF(AND(FB$4-$H$4&gt;0,FB$4-$H$4&lt;=$D35),($D38-SUM($G48:FA48))*FB41/12,0)</f>
        <v>0</v>
      </c>
      <c r="FC47" s="37">
        <f>IF(AND(FC$4-$H$4&gt;0,FC$4-$H$4&lt;=$D35),($D38-SUM($G48:FB48))*FC41/12,0)</f>
        <v>0</v>
      </c>
      <c r="FD47" s="37">
        <f>IF(AND(FD$4-$H$4&gt;0,FD$4-$H$4&lt;=$D35),($D38-SUM($G48:FC48))*FD41/12,0)</f>
        <v>0</v>
      </c>
      <c r="FE47" s="37">
        <f>IF(AND(FE$4-$H$4&gt;0,FE$4-$H$4&lt;=$D35),($D38-SUM($G48:FD48))*FE41/12,0)</f>
        <v>0</v>
      </c>
      <c r="FF47" s="37">
        <f>IF(AND(FF$4-$H$4&gt;0,FF$4-$H$4&lt;=$D35),($D38-SUM($G48:FE48))*FF41/12,0)</f>
        <v>0</v>
      </c>
      <c r="FG47" s="37">
        <f>IF(AND(FG$4-$H$4&gt;0,FG$4-$H$4&lt;=$D35),($D38-SUM($G48:FF48))*FG41/12,0)</f>
        <v>0</v>
      </c>
      <c r="FH47" s="37">
        <f>IF(AND(FH$4-$H$4&gt;0,FH$4-$H$4&lt;=$D35),($D38-SUM($G48:FG48))*FH41/12,0)</f>
        <v>0</v>
      </c>
      <c r="FI47" s="37">
        <f>IF(AND(FI$4-$H$4&gt;0,FI$4-$H$4&lt;=$D35),($D38-SUM($G48:FH48))*FI41/12,0)</f>
        <v>0</v>
      </c>
      <c r="FJ47" s="37">
        <f>IF(AND(FJ$4-$H$4&gt;0,FJ$4-$H$4&lt;=$D35),($D38-SUM($G48:FI48))*FJ41/12,0)</f>
        <v>0</v>
      </c>
      <c r="FK47" s="37">
        <f>IF(AND(FK$4-$H$4&gt;0,FK$4-$H$4&lt;=$D35),($D38-SUM($G48:FJ48))*FK41/12,0)</f>
        <v>0</v>
      </c>
      <c r="FL47" s="37">
        <f>IF(AND(FL$4-$H$4&gt;0,FL$4-$H$4&lt;=$D35),($D38-SUM($G48:FK48))*FL41/12,0)</f>
        <v>0</v>
      </c>
      <c r="FM47" s="37">
        <f>IF(AND(FM$4-$H$4&gt;0,FM$4-$H$4&lt;=$D35),($D38-SUM($G48:FL48))*FM41/12,0)</f>
        <v>0</v>
      </c>
      <c r="FN47" s="37">
        <f>IF(AND(FN$4-$H$4&gt;0,FN$4-$H$4&lt;=$D35),($D38-SUM($G48:FM48))*FN41/12,0)</f>
        <v>0</v>
      </c>
      <c r="FO47" s="37">
        <f>IF(AND(FO$4-$H$4&gt;0,FO$4-$H$4&lt;=$D35),($D38-SUM($G48:FN48))*FO41/12,0)</f>
        <v>0</v>
      </c>
      <c r="FP47" s="37">
        <f>IF(AND(FP$4-$H$4&gt;0,FP$4-$H$4&lt;=$D35),($D38-SUM($G48:FO48))*FP41/12,0)</f>
        <v>0</v>
      </c>
      <c r="FQ47" s="37">
        <f>IF(AND(FQ$4-$H$4&gt;0,FQ$4-$H$4&lt;=$D35),($D38-SUM($G48:FP48))*FQ41/12,0)</f>
        <v>0</v>
      </c>
      <c r="FR47" s="37">
        <f>IF(AND(FR$4-$H$4&gt;0,FR$4-$H$4&lt;=$D35),($D38-SUM($G48:FQ48))*FR41/12,0)</f>
        <v>0</v>
      </c>
      <c r="FS47" s="37">
        <f>IF(AND(FS$4-$H$4&gt;0,FS$4-$H$4&lt;=$D35),($D38-SUM($G48:FR48))*FS41/12,0)</f>
        <v>0</v>
      </c>
      <c r="FT47" s="37">
        <f>IF(AND(FT$4-$H$4&gt;0,FT$4-$H$4&lt;=$D35),($D38-SUM($G48:FS48))*FT41/12,0)</f>
        <v>0</v>
      </c>
      <c r="FU47" s="37">
        <f>IF(AND(FU$4-$H$4&gt;0,FU$4-$H$4&lt;=$D35),($D38-SUM($G48:FT48))*FU41/12,0)</f>
        <v>0</v>
      </c>
      <c r="FV47" s="37">
        <f>IF(AND(FV$4-$H$4&gt;0,FV$4-$H$4&lt;=$D35),($D38-SUM($G48:FU48))*FV41/12,0)</f>
        <v>0</v>
      </c>
      <c r="FW47" s="37">
        <f>IF(AND(FW$4-$H$4&gt;0,FW$4-$H$4&lt;=$D35),($D38-SUM($G48:FV48))*FW41/12,0)</f>
        <v>0</v>
      </c>
      <c r="FX47" s="37">
        <f>IF(AND(FX$4-$H$4&gt;0,FX$4-$H$4&lt;=$D35),($D38-SUM($G48:FW48))*FX41/12,0)</f>
        <v>0</v>
      </c>
      <c r="FY47" s="37">
        <f>IF(AND(FY$4-$H$4&gt;0,FY$4-$H$4&lt;=$D35),($D38-SUM($G48:FX48))*FY41/12,0)</f>
        <v>0</v>
      </c>
      <c r="FZ47" s="37">
        <f>IF(AND(FZ$4-$H$4&gt;0,FZ$4-$H$4&lt;=$D35),($D38-SUM($G48:FY48))*FZ41/12,0)</f>
        <v>0</v>
      </c>
      <c r="GA47" s="37">
        <f>IF(AND(GA$4-$H$4&gt;0,GA$4-$H$4&lt;=$D35),($D38-SUM($G48:FZ48))*GA41/12,0)</f>
        <v>0</v>
      </c>
      <c r="GB47" s="37">
        <f>IF(AND(GB$4-$H$4&gt;0,GB$4-$H$4&lt;=$D35),($D38-SUM($G48:GA48))*GB41/12,0)</f>
        <v>0</v>
      </c>
      <c r="GC47" s="37">
        <f>IF(AND(GC$4-$H$4&gt;0,GC$4-$H$4&lt;=$D35),($D38-SUM($G48:GB48))*GC41/12,0)</f>
        <v>0</v>
      </c>
      <c r="GD47" s="37">
        <f>IF(AND(GD$4-$H$4&gt;0,GD$4-$H$4&lt;=$D35),($D38-SUM($G48:GC48))*GD41/12,0)</f>
        <v>0</v>
      </c>
      <c r="GE47" s="37">
        <f>IF(AND(GE$4-$H$4&gt;0,GE$4-$H$4&lt;=$D35),($D38-SUM($G48:GD48))*GE41/12,0)</f>
        <v>0</v>
      </c>
      <c r="GF47" s="37">
        <f>IF(AND(GF$4-$H$4&gt;0,GF$4-$H$4&lt;=$D35),($D38-SUM($G48:GE48))*GF41/12,0)</f>
        <v>0</v>
      </c>
      <c r="GG47" s="37">
        <f>IF(AND(GG$4-$H$4&gt;0,GG$4-$H$4&lt;=$D35),($D38-SUM($G48:GF48))*GG41/12,0)</f>
        <v>0</v>
      </c>
      <c r="GH47" s="37">
        <f>IF(AND(GH$4-$H$4&gt;0,GH$4-$H$4&lt;=$D35),($D38-SUM($G48:GG48))*GH41/12,0)</f>
        <v>0</v>
      </c>
      <c r="GI47" s="37">
        <f>IF(AND(GI$4-$H$4&gt;0,GI$4-$H$4&lt;=$D35),($D38-SUM($G48:GH48))*GI41/12,0)</f>
        <v>0</v>
      </c>
      <c r="GJ47" s="37">
        <f>IF(AND(GJ$4-$H$4&gt;0,GJ$4-$H$4&lt;=$D35),($D38-SUM($G48:GI48))*GJ41/12,0)</f>
        <v>0</v>
      </c>
      <c r="GK47" s="37">
        <f>IF(AND(GK$4-$H$4&gt;0,GK$4-$H$4&lt;=$D35),($D38-SUM($G48:GJ48))*GK41/12,0)</f>
        <v>0</v>
      </c>
      <c r="GL47" s="37">
        <f>IF(AND(GL$4-$H$4&gt;0,GL$4-$H$4&lt;=$D35),($D38-SUM($G48:GK48))*GL41/12,0)</f>
        <v>0</v>
      </c>
      <c r="GM47" s="37">
        <f>IF(AND(GM$4-$H$4&gt;0,GM$4-$H$4&lt;=$D35),($D38-SUM($G48:GL48))*GM41/12,0)</f>
        <v>0</v>
      </c>
      <c r="GN47" s="37">
        <f>IF(AND(GN$4-$H$4&gt;0,GN$4-$H$4&lt;=$D35),($D38-SUM($G48:GM48))*GN41/12,0)</f>
        <v>0</v>
      </c>
      <c r="GO47" s="37">
        <f>IF(AND(GO$4-$H$4&gt;0,GO$4-$H$4&lt;=$D35),($D38-SUM($G48:GN48))*GO41/12,0)</f>
        <v>0</v>
      </c>
      <c r="GP47" s="37">
        <f>IF(AND(GP$4-$H$4&gt;0,GP$4-$H$4&lt;=$D35),($D38-SUM($G48:GO48))*GP41/12,0)</f>
        <v>0</v>
      </c>
      <c r="GQ47" s="37">
        <f>IF(AND(GQ$4-$H$4&gt;0,GQ$4-$H$4&lt;=$D35),($D38-SUM($G48:GP48))*GQ41/12,0)</f>
        <v>0</v>
      </c>
      <c r="GR47" s="37">
        <f>IF(AND(GR$4-$H$4&gt;0,GR$4-$H$4&lt;=$D35),($D38-SUM($G48:GQ48))*GR41/12,0)</f>
        <v>0</v>
      </c>
      <c r="GS47" s="37">
        <f>IF(AND(GS$4-$H$4&gt;0,GS$4-$H$4&lt;=$D35),($D38-SUM($G48:GR48))*GS41/12,0)</f>
        <v>0</v>
      </c>
      <c r="GT47" s="37">
        <f>IF(AND(GT$4-$H$4&gt;0,GT$4-$H$4&lt;=$D35),($D38-SUM($G48:GS48))*GT41/12,0)</f>
        <v>0</v>
      </c>
      <c r="GU47" s="37">
        <f>IF(AND(GU$4-$H$4&gt;0,GU$4-$H$4&lt;=$D35),($D38-SUM($G48:GT48))*GU41/12,0)</f>
        <v>0</v>
      </c>
      <c r="GV47" s="37">
        <f>IF(AND(GV$4-$H$4&gt;0,GV$4-$H$4&lt;=$D35),($D38-SUM($G48:GU48))*GV41/12,0)</f>
        <v>0</v>
      </c>
      <c r="GW47" s="37">
        <f>IF(AND(GW$4-$H$4&gt;0,GW$4-$H$4&lt;=$D35),($D38-SUM($G48:GV48))*GW41/12,0)</f>
        <v>0</v>
      </c>
      <c r="GX47" s="37">
        <f>IF(AND(GX$4-$H$4&gt;0,GX$4-$H$4&lt;=$D35),($D38-SUM($G48:GW48))*GX41/12,0)</f>
        <v>0</v>
      </c>
      <c r="GY47" s="37">
        <f>IF(AND(GY$4-$H$4&gt;0,GY$4-$H$4&lt;=$D35),($D38-SUM($G48:GX48))*GY41/12,0)</f>
        <v>0</v>
      </c>
      <c r="GZ47" s="37">
        <f>IF(AND(GZ$4-$H$4&gt;0,GZ$4-$H$4&lt;=$D35),($D38-SUM($G48:GY48))*GZ41/12,0)</f>
        <v>0</v>
      </c>
      <c r="HA47" s="37">
        <f>IF(AND(HA$4-$H$4&gt;0,HA$4-$H$4&lt;=$D35),($D38-SUM($G48:GZ48))*HA41/12,0)</f>
        <v>0</v>
      </c>
      <c r="HB47" s="37">
        <f>IF(AND(HB$4-$H$4&gt;0,HB$4-$H$4&lt;=$D35),($D38-SUM($G48:HA48))*HB41/12,0)</f>
        <v>0</v>
      </c>
      <c r="HC47" s="37">
        <f>IF(AND(HC$4-$H$4&gt;0,HC$4-$H$4&lt;=$D35),($D38-SUM($G48:HB48))*HC41/12,0)</f>
        <v>0</v>
      </c>
      <c r="HD47" s="37">
        <f>IF(AND(HD$4-$H$4&gt;0,HD$4-$H$4&lt;=$D35),($D38-SUM($G48:HC48))*HD41/12,0)</f>
        <v>0</v>
      </c>
      <c r="HE47" s="37">
        <f>IF(AND(HE$4-$H$4&gt;0,HE$4-$H$4&lt;=$D35),($D38-SUM($G48:HD48))*HE41/12,0)</f>
        <v>0</v>
      </c>
      <c r="HF47" s="37">
        <f>IF(AND(HF$4-$H$4&gt;0,HF$4-$H$4&lt;=$D35),($D38-SUM($G48:HE48))*HF41/12,0)</f>
        <v>0</v>
      </c>
      <c r="HG47" s="37">
        <f>IF(AND(HG$4-$H$4&gt;0,HG$4-$H$4&lt;=$D35),($D38-SUM($G48:HF48))*HG41/12,0)</f>
        <v>0</v>
      </c>
      <c r="HH47" s="37">
        <f>IF(AND(HH$4-$H$4&gt;0,HH$4-$H$4&lt;=$D35),($D38-SUM($G48:HG48))*HH41/12,0)</f>
        <v>0</v>
      </c>
      <c r="HI47" s="37">
        <f>IF(AND(HI$4-$H$4&gt;0,HI$4-$H$4&lt;=$D35),($D38-SUM($G48:HH48))*HI41/12,0)</f>
        <v>0</v>
      </c>
      <c r="HJ47" s="37">
        <f>IF(AND(HJ$4-$H$4&gt;0,HJ$4-$H$4&lt;=$D35),($D38-SUM($G48:HI48))*HJ41/12,0)</f>
        <v>0</v>
      </c>
      <c r="HK47" s="37">
        <f>IF(AND(HK$4-$H$4&gt;0,HK$4-$H$4&lt;=$D35),($D38-SUM($G48:HJ48))*HK41/12,0)</f>
        <v>0</v>
      </c>
      <c r="HL47" s="37">
        <f>IF(AND(HL$4-$H$4&gt;0,HL$4-$H$4&lt;=$D35),($D38-SUM($G48:HK48))*HL41/12,0)</f>
        <v>0</v>
      </c>
      <c r="HM47" s="37">
        <f>IF(AND(HM$4-$H$4&gt;0,HM$4-$H$4&lt;=$D35),($D38-SUM($G48:HL48))*HM41/12,0)</f>
        <v>0</v>
      </c>
      <c r="HN47" s="37">
        <f>IF(AND(HN$4-$H$4&gt;0,HN$4-$H$4&lt;=$D35),($D38-SUM($G48:HM48))*HN41/12,0)</f>
        <v>0</v>
      </c>
      <c r="HO47" s="37">
        <f>IF(AND(HO$4-$H$4&gt;0,HO$4-$H$4&lt;=$D35),($D38-SUM($G48:HN48))*HO41/12,0)</f>
        <v>0</v>
      </c>
      <c r="HP47" s="37">
        <f>IF(AND(HP$4-$H$4&gt;0,HP$4-$H$4&lt;=$D35),($D38-SUM($G48:HO48))*HP41/12,0)</f>
        <v>0</v>
      </c>
      <c r="HQ47" s="37">
        <f>IF(AND(HQ$4-$H$4&gt;0,HQ$4-$H$4&lt;=$D35),($D38-SUM($G48:HP48))*HQ41/12,0)</f>
        <v>0</v>
      </c>
      <c r="HR47" s="37">
        <f>IF(AND(HR$4-$H$4&gt;0,HR$4-$H$4&lt;=$D35),($D38-SUM($G48:HQ48))*HR41/12,0)</f>
        <v>0</v>
      </c>
      <c r="HS47" s="37">
        <f>IF(AND(HS$4-$H$4&gt;0,HS$4-$H$4&lt;=$D35),($D38-SUM($G48:HR48))*HS41/12,0)</f>
        <v>0</v>
      </c>
      <c r="HT47" s="37">
        <f>IF(AND(HT$4-$H$4&gt;0,HT$4-$H$4&lt;=$D35),($D38-SUM($G48:HS48))*HT41/12,0)</f>
        <v>0</v>
      </c>
      <c r="HU47" s="37">
        <f>IF(AND(HU$4-$H$4&gt;0,HU$4-$H$4&lt;=$D35),($D38-SUM($G48:HT48))*HU41/12,0)</f>
        <v>0</v>
      </c>
      <c r="HV47" s="37">
        <f>IF(AND(HV$4-$H$4&gt;0,HV$4-$H$4&lt;=$D35),($D38-SUM($G48:HU48))*HV41/12,0)</f>
        <v>0</v>
      </c>
      <c r="HW47" s="37">
        <f>IF(AND(HW$4-$H$4&gt;0,HW$4-$H$4&lt;=$D35),($D38-SUM($G48:HV48))*HW41/12,0)</f>
        <v>0</v>
      </c>
      <c r="HX47" s="37">
        <f>IF(AND(HX$4-$H$4&gt;0,HX$4-$H$4&lt;=$D35),($D38-SUM($G48:HW48))*HX41/12,0)</f>
        <v>0</v>
      </c>
      <c r="HY47" s="37">
        <f>IF(AND(HY$4-$H$4&gt;0,HY$4-$H$4&lt;=$D35),($D38-SUM($G48:HX48))*HY41/12,0)</f>
        <v>0</v>
      </c>
      <c r="HZ47" s="37">
        <f>IF(AND(HZ$4-$H$4&gt;0,HZ$4-$H$4&lt;=$D35),($D38-SUM($G48:HY48))*HZ41/12,0)</f>
        <v>0</v>
      </c>
      <c r="IA47" s="37">
        <f>IF(AND(IA$4-$H$4&gt;0,IA$4-$H$4&lt;=$D35),($D38-SUM($G48:HZ48))*IA41/12,0)</f>
        <v>0</v>
      </c>
      <c r="IB47" s="37">
        <f>IF(AND(IB$4-$H$4&gt;0,IB$4-$H$4&lt;=$D35),($D38-SUM($G48:IA48))*IB41/12,0)</f>
        <v>0</v>
      </c>
      <c r="IC47" s="37">
        <f>IF(AND(IC$4-$H$4&gt;0,IC$4-$H$4&lt;=$D35),($D38-SUM($G48:IB48))*IC41/12,0)</f>
        <v>0</v>
      </c>
      <c r="ID47" s="37">
        <f>IF(AND(ID$4-$H$4&gt;0,ID$4-$H$4&lt;=$D35),($D38-SUM($G48:IC48))*ID41/12,0)</f>
        <v>0</v>
      </c>
      <c r="IE47" s="37">
        <f>IF(AND(IE$4-$H$4&gt;0,IE$4-$H$4&lt;=$D35),($D38-SUM($G48:ID48))*IE41/12,0)</f>
        <v>0</v>
      </c>
      <c r="IF47" s="37">
        <f>IF(AND(IF$4-$H$4&gt;0,IF$4-$H$4&lt;=$D35),($D38-SUM($G48:IE48))*IF41/12,0)</f>
        <v>0</v>
      </c>
      <c r="IG47" s="37">
        <f>IF(AND(IG$4-$H$4&gt;0,IG$4-$H$4&lt;=$D35),($D38-SUM($G48:IF48))*IG41/12,0)</f>
        <v>0</v>
      </c>
      <c r="IH47" s="37">
        <f>IF(AND(IH$4-$H$4&gt;0,IH$4-$H$4&lt;=$D35),($D38-SUM($G48:IG48))*IH41/12,0)</f>
        <v>0</v>
      </c>
      <c r="II47" s="37">
        <f>IF(AND(II$4-$H$4&gt;0,II$4-$H$4&lt;=$D35),($D38-SUM($G48:IH48))*II41/12,0)</f>
        <v>0</v>
      </c>
      <c r="IJ47" s="37">
        <f>IF(AND(IJ$4-$H$4&gt;0,IJ$4-$H$4&lt;=$D35),($D38-SUM($G48:II48))*IJ41/12,0)</f>
        <v>0</v>
      </c>
      <c r="IK47" s="37">
        <f>IF(AND(IK$4-$H$4&gt;0,IK$4-$H$4&lt;=$D35),($D38-SUM($G48:IJ48))*IK41/12,0)</f>
        <v>0</v>
      </c>
      <c r="IL47" s="37">
        <f>IF(AND(IL$4-$H$4&gt;0,IL$4-$H$4&lt;=$D35),($D38-SUM($G48:IK48))*IL41/12,0)</f>
        <v>0</v>
      </c>
      <c r="IM47" s="37">
        <f>IF(AND(IM$4-$H$4&gt;0,IM$4-$H$4&lt;=$D35),($D38-SUM($G48:IL48))*IM41/12,0)</f>
        <v>0</v>
      </c>
      <c r="IN47" s="37">
        <f>IF(AND(IN$4-$H$4&gt;0,IN$4-$H$4&lt;=$D35),($D38-SUM($G48:IM48))*IN41/12,0)</f>
        <v>0</v>
      </c>
      <c r="IO47" s="37">
        <f>IF(AND(IO$4-$H$4&gt;0,IO$4-$H$4&lt;=$D35),($D38-SUM($G48:IN48))*IO41/12,0)</f>
        <v>0</v>
      </c>
      <c r="IP47" s="37">
        <f>IF(AND(IP$4-$H$4&gt;0,IP$4-$H$4&lt;=$D35),($D38-SUM($G48:IO48))*IP41/12,0)</f>
        <v>0</v>
      </c>
      <c r="IQ47" s="37">
        <f>IF(AND(IQ$4-$H$4&gt;0,IQ$4-$H$4&lt;=$D35),($D38-SUM($G48:IP48))*IQ41/12,0)</f>
        <v>0</v>
      </c>
      <c r="IR47" s="37">
        <f>IF(AND(IR$4-$H$4&gt;0,IR$4-$H$4&lt;=$D35),($D38-SUM($G48:IQ48))*IR41/12,0)</f>
        <v>0</v>
      </c>
      <c r="IS47" s="37">
        <f>IF(AND(IS$4-$H$4&gt;0,IS$4-$H$4&lt;=$D35),($D38-SUM($G48:IR48))*IS41/12,0)</f>
        <v>0</v>
      </c>
      <c r="IT47" s="37">
        <f>IF(AND(IT$4-$H$4&gt;0,IT$4-$H$4&lt;=$D35),($D38-SUM($G48:IS48))*IT41/12,0)</f>
        <v>0</v>
      </c>
      <c r="IU47" s="37">
        <f>IF(AND(IU$4-$H$4&gt;0,IU$4-$H$4&lt;=$D35),($D38-SUM($G48:IT48))*IU41/12,0)</f>
        <v>0</v>
      </c>
      <c r="IV47" s="37">
        <f>IF(AND(IV$4-$H$4&gt;0,IV$4-$H$4&lt;=$D35),($D38-SUM($G48:IU48))*IV41/12,0)</f>
        <v>0</v>
      </c>
      <c r="IW47" s="37">
        <f>IF(AND(IW$4-$H$4&gt;0,IW$4-$H$4&lt;=$D35),($D38-SUM($G48:IV48))*IW41/12,0)</f>
        <v>0</v>
      </c>
      <c r="IX47" s="37">
        <f>IF(AND(IX$4-$H$4&gt;0,IX$4-$H$4&lt;=$D35),($D38-SUM($G48:IW48))*IX41/12,0)</f>
        <v>0</v>
      </c>
      <c r="IY47" s="37">
        <f>IF(AND(IY$4-$H$4&gt;0,IY$4-$H$4&lt;=$D35),($D38-SUM($G48:IX48))*IY41/12,0)</f>
        <v>0</v>
      </c>
      <c r="IZ47" s="37">
        <f>IF(AND(IZ$4-$H$4&gt;0,IZ$4-$H$4&lt;=$D35),($D38-SUM($G48:IY48))*IZ41/12,0)</f>
        <v>0</v>
      </c>
      <c r="JA47" s="37">
        <f>IF(AND(JA$4-$H$4&gt;0,JA$4-$H$4&lt;=$D35),($D38-SUM($G48:IZ48))*JA41/12,0)</f>
        <v>0</v>
      </c>
      <c r="JB47" s="37">
        <f>IF(AND(JB$4-$H$4&gt;0,JB$4-$H$4&lt;=$D35),($D38-SUM($G48:JA48))*JB41/12,0)</f>
        <v>0</v>
      </c>
      <c r="JC47" s="37">
        <f>IF(AND(JC$4-$H$4&gt;0,JC$4-$H$4&lt;=$D35),($D38-SUM($G48:JB48))*JC41/12,0)</f>
        <v>0</v>
      </c>
      <c r="JD47" s="37">
        <f>IF(AND(JD$4-$H$4&gt;0,JD$4-$H$4&lt;=$D35),($D38-SUM($G48:JC48))*JD41/12,0)</f>
        <v>0</v>
      </c>
      <c r="JE47" s="37">
        <f>IF(AND(JE$4-$H$4&gt;0,JE$4-$H$4&lt;=$D35),($D38-SUM($G48:JD48))*JE41/12,0)</f>
        <v>0</v>
      </c>
      <c r="JF47" s="37">
        <f>IF(AND(JF$4-$H$4&gt;0,JF$4-$H$4&lt;=$D35),($D38-SUM($G48:JE48))*JF41/12,0)</f>
        <v>0</v>
      </c>
      <c r="JG47" s="37">
        <f>IF(AND(JG$4-$H$4&gt;0,JG$4-$H$4&lt;=$D35),($D38-SUM($G48:JF48))*JG41/12,0)</f>
        <v>0</v>
      </c>
      <c r="JH47" s="37">
        <f>IF(AND(JH$4-$H$4&gt;0,JH$4-$H$4&lt;=$D35),($D38-SUM($G48:JG48))*JH41/12,0)</f>
        <v>0</v>
      </c>
      <c r="JI47" s="37">
        <f>IF(AND(JI$4-$H$4&gt;0,JI$4-$H$4&lt;=$D35),($D38-SUM($G48:JH48))*JI41/12,0)</f>
        <v>0</v>
      </c>
      <c r="JJ47" s="37">
        <f>IF(AND(JJ$4-$H$4&gt;0,JJ$4-$H$4&lt;=$D35),($D38-SUM($G48:JI48))*JJ41/12,0)</f>
        <v>0</v>
      </c>
      <c r="JK47" s="37">
        <f>IF(AND(JK$4-$H$4&gt;0,JK$4-$H$4&lt;=$D35),($D38-SUM($G48:JJ48))*JK41/12,0)</f>
        <v>0</v>
      </c>
      <c r="JL47" s="37">
        <f>IF(AND(JL$4-$H$4&gt;0,JL$4-$H$4&lt;=$D35),($D38-SUM($G48:JK48))*JL41/12,0)</f>
        <v>0</v>
      </c>
      <c r="JM47" s="37">
        <f>IF(AND(JM$4-$H$4&gt;0,JM$4-$H$4&lt;=$D35),($D38-SUM($G48:JL48))*JM41/12,0)</f>
        <v>0</v>
      </c>
      <c r="JN47" s="37">
        <f>IF(AND(JN$4-$H$4&gt;0,JN$4-$H$4&lt;=$D35),($D38-SUM($G48:JM48))*JN41/12,0)</f>
        <v>0</v>
      </c>
      <c r="JO47" s="37">
        <f>IF(AND(JO$4-$H$4&gt;0,JO$4-$H$4&lt;=$D35),($D38-SUM($G48:JN48))*JO41/12,0)</f>
        <v>0</v>
      </c>
      <c r="JP47" s="37">
        <f>IF(AND(JP$4-$H$4&gt;0,JP$4-$H$4&lt;=$D35),($D38-SUM($G48:JO48))*JP41/12,0)</f>
        <v>0</v>
      </c>
      <c r="JQ47" s="37">
        <f>IF(AND(JQ$4-$H$4&gt;0,JQ$4-$H$4&lt;=$D35),($D38-SUM($G48:JP48))*JQ41/12,0)</f>
        <v>0</v>
      </c>
      <c r="JR47" s="37">
        <f>IF(AND(JR$4-$H$4&gt;0,JR$4-$H$4&lt;=$D35),($D38-SUM($G48:JQ48))*JR41/12,0)</f>
        <v>0</v>
      </c>
      <c r="JS47" s="37">
        <f>IF(AND(JS$4-$H$4&gt;0,JS$4-$H$4&lt;=$D35),($D38-SUM($G48:JR48))*JS41/12,0)</f>
        <v>0</v>
      </c>
      <c r="JT47" s="37">
        <f>IF(AND(JT$4-$H$4&gt;0,JT$4-$H$4&lt;=$D35),($D38-SUM($G48:JS48))*JT41/12,0)</f>
        <v>0</v>
      </c>
      <c r="JU47" s="37">
        <f>IF(AND(JU$4-$H$4&gt;0,JU$4-$H$4&lt;=$D35),($D38-SUM($G48:JT48))*JU41/12,0)</f>
        <v>0</v>
      </c>
      <c r="JV47" s="37">
        <f>IF(AND(JV$4-$H$4&gt;0,JV$4-$H$4&lt;=$D35),($D38-SUM($G48:JU48))*JV41/12,0)</f>
        <v>0</v>
      </c>
      <c r="JW47" s="37">
        <f>IF(AND(JW$4-$H$4&gt;0,JW$4-$H$4&lt;=$D35),($D38-SUM($G48:JV48))*JW41/12,0)</f>
        <v>0</v>
      </c>
      <c r="JX47" s="37">
        <f>IF(AND(JX$4-$H$4&gt;0,JX$4-$H$4&lt;=$D35),($D38-SUM($G48:JW48))*JX41/12,0)</f>
        <v>0</v>
      </c>
      <c r="JY47" s="37">
        <f>IF(AND(JY$4-$H$4&gt;0,JY$4-$H$4&lt;=$D35),($D38-SUM($G48:JX48))*JY41/12,0)</f>
        <v>0</v>
      </c>
      <c r="JZ47" s="37">
        <f>IF(AND(JZ$4-$H$4&gt;0,JZ$4-$H$4&lt;=$D35),($D38-SUM($G48:JY48))*JZ41/12,0)</f>
        <v>0</v>
      </c>
      <c r="KA47" s="37">
        <f>IF(AND(KA$4-$H$4&gt;0,KA$4-$H$4&lt;=$D35),($D38-SUM($G48:JZ48))*KA41/12,0)</f>
        <v>0</v>
      </c>
      <c r="KB47" s="37">
        <f>IF(AND(KB$4-$H$4&gt;0,KB$4-$H$4&lt;=$D35),($D38-SUM($G48:KA48))*KB41/12,0)</f>
        <v>0</v>
      </c>
      <c r="KC47" s="37">
        <f>IF(AND(KC$4-$H$4&gt;0,KC$4-$H$4&lt;=$D35),($D38-SUM($G48:KB48))*KC41/12,0)</f>
        <v>0</v>
      </c>
      <c r="KD47" s="37">
        <f>IF(AND(KD$4-$H$4&gt;0,KD$4-$H$4&lt;=$D35),($D38-SUM($G48:KC48))*KD41/12,0)</f>
        <v>0</v>
      </c>
      <c r="KE47" s="37">
        <f>IF(AND(KE$4-$H$4&gt;0,KE$4-$H$4&lt;=$D35),($D38-SUM($G48:KD48))*KE41/12,0)</f>
        <v>0</v>
      </c>
      <c r="KF47" s="37">
        <f>IF(AND(KF$4-$H$4&gt;0,KF$4-$H$4&lt;=$D35),($D38-SUM($G48:KE48))*KF41/12,0)</f>
        <v>0</v>
      </c>
      <c r="KG47" s="37">
        <f>IF(AND(KG$4-$H$4&gt;0,KG$4-$H$4&lt;=$D35),($D38-SUM($G48:KF48))*KG41/12,0)</f>
        <v>0</v>
      </c>
      <c r="KH47" s="37">
        <f>IF(AND(KH$4-$H$4&gt;0,KH$4-$H$4&lt;=$D35),($D38-SUM($G48:KG48))*KH41/12,0)</f>
        <v>0</v>
      </c>
      <c r="KI47" s="37">
        <f>IF(AND(KI$4-$H$4&gt;0,KI$4-$H$4&lt;=$D35),($D38-SUM($G48:KH48))*KI41/12,0)</f>
        <v>0</v>
      </c>
      <c r="KJ47" s="37">
        <f>IF(AND(KJ$4-$H$4&gt;0,KJ$4-$H$4&lt;=$D35),($D38-SUM($G48:KI48))*KJ41/12,0)</f>
        <v>0</v>
      </c>
      <c r="KK47" s="37">
        <f>IF(AND(KK$4-$H$4&gt;0,KK$4-$H$4&lt;=$D35),($D38-SUM($G48:KJ48))*KK41/12,0)</f>
        <v>0</v>
      </c>
      <c r="KL47" s="37">
        <f>IF(AND(KL$4-$H$4&gt;0,KL$4-$H$4&lt;=$D35),($D38-SUM($G48:KK48))*KL41/12,0)</f>
        <v>0</v>
      </c>
      <c r="KM47" s="37">
        <f>IF(AND(KM$4-$H$4&gt;0,KM$4-$H$4&lt;=$D35),($D38-SUM($G48:KL48))*KM41/12,0)</f>
        <v>0</v>
      </c>
      <c r="KN47" s="37">
        <f>IF(AND(KN$4-$H$4&gt;0,KN$4-$H$4&lt;=$D35),($D38-SUM($G48:KM48))*KN41/12,0)</f>
        <v>0</v>
      </c>
      <c r="KO47" s="37">
        <f>IF(AND(KO$4-$H$4&gt;0,KO$4-$H$4&lt;=$D35),($D38-SUM($G48:KN48))*KO41/12,0)</f>
        <v>0</v>
      </c>
      <c r="KP47" s="37">
        <f>IF(AND(KP$4-$H$4&gt;0,KP$4-$H$4&lt;=$D35),($D38-SUM($G48:KO48))*KP41/12,0)</f>
        <v>0</v>
      </c>
      <c r="KQ47" s="37">
        <f>IF(AND(KQ$4-$H$4&gt;0,KQ$4-$H$4&lt;=$D35),($D38-SUM($G48:KP48))*KQ41/12,0)</f>
        <v>0</v>
      </c>
      <c r="KR47" s="37">
        <f>IF(AND(KR$4-$H$4&gt;0,KR$4-$H$4&lt;=$D35),($D38-SUM($G48:KQ48))*KR41/12,0)</f>
        <v>0</v>
      </c>
      <c r="KS47" s="37">
        <f>IF(AND(KS$4-$H$4&gt;0,KS$4-$H$4&lt;=$D35),($D38-SUM($G48:KR48))*KS41/12,0)</f>
        <v>0</v>
      </c>
      <c r="KT47" s="37">
        <f>IF(AND(KT$4-$H$4&gt;0,KT$4-$H$4&lt;=$D35),($D38-SUM($G48:KS48))*KT41/12,0)</f>
        <v>0</v>
      </c>
      <c r="KU47" s="37">
        <f>IF(AND(KU$4-$H$4&gt;0,KU$4-$H$4&lt;=$D35),($D38-SUM($G48:KT48))*KU41/12,0)</f>
        <v>0</v>
      </c>
      <c r="KV47" s="37">
        <f>IF(AND(KV$4-$H$4&gt;0,KV$4-$H$4&lt;=$D35),($D38-SUM($G48:KU48))*KV41/12,0)</f>
        <v>0</v>
      </c>
      <c r="KW47" s="37">
        <f>IF(AND(KW$4-$H$4&gt;0,KW$4-$H$4&lt;=$D35),($D38-SUM($G48:KV48))*KW41/12,0)</f>
        <v>0</v>
      </c>
      <c r="KX47" s="37">
        <f>IF(AND(KX$4-$H$4&gt;0,KX$4-$H$4&lt;=$D35),($D38-SUM($G48:KW48))*KX41/12,0)</f>
        <v>0</v>
      </c>
      <c r="KY47" s="37">
        <f>IF(AND(KY$4-$H$4&gt;0,KY$4-$H$4&lt;=$D35),($D38-SUM($G48:KX48))*KY41/12,0)</f>
        <v>0</v>
      </c>
      <c r="KZ47" s="37">
        <f>IF(AND(KZ$4-$H$4&gt;0,KZ$4-$H$4&lt;=$D35),($D38-SUM($G48:KY48))*KZ41/12,0)</f>
        <v>0</v>
      </c>
      <c r="LA47" s="37">
        <f>IF(AND(LA$4-$H$4&gt;0,LA$4-$H$4&lt;=$D35),($D38-SUM($G48:KZ48))*LA41/12,0)</f>
        <v>0</v>
      </c>
      <c r="LB47" s="37">
        <f>IF(AND(LB$4-$H$4&gt;0,LB$4-$H$4&lt;=$D35),($D38-SUM($G48:LA48))*LB41/12,0)</f>
        <v>0</v>
      </c>
      <c r="LC47" s="37">
        <f>IF(AND(LC$4-$H$4&gt;0,LC$4-$H$4&lt;=$D35),($D38-SUM($G48:LB48))*LC41/12,0)</f>
        <v>0</v>
      </c>
      <c r="LD47" s="37">
        <f>IF(AND(LD$4-$H$4&gt;0,LD$4-$H$4&lt;=$D35),($D38-SUM($G48:LC48))*LD41/12,0)</f>
        <v>0</v>
      </c>
      <c r="LE47" s="37">
        <f>IF(AND(LE$4-$H$4&gt;0,LE$4-$H$4&lt;=$D35),($D38-SUM($G48:LD48))*LE41/12,0)</f>
        <v>0</v>
      </c>
      <c r="LF47" s="37">
        <f>IF(AND(LF$4-$H$4&gt;0,LF$4-$H$4&lt;=$D35),($D38-SUM($G48:LE48))*LF41/12,0)</f>
        <v>0</v>
      </c>
      <c r="LG47" s="37">
        <f>IF(AND(LG$4-$H$4&gt;0,LG$4-$H$4&lt;=$D35),($D38-SUM($G48:LF48))*LG41/12,0)</f>
        <v>0</v>
      </c>
      <c r="LH47" s="37">
        <f>IF(AND(LH$4-$H$4&gt;0,LH$4-$H$4&lt;=$D35),($D38-SUM($G48:LG48))*LH41/12,0)</f>
        <v>0</v>
      </c>
      <c r="LI47" s="37">
        <f>IF(AND(LI$4-$H$4&gt;0,LI$4-$H$4&lt;=$D35),($D38-SUM($G48:LH48))*LI41/12,0)</f>
        <v>0</v>
      </c>
      <c r="LJ47" s="37">
        <f>IF(AND(LJ$4-$H$4&gt;0,LJ$4-$H$4&lt;=$D35),($D38-SUM($G48:LI48))*LJ41/12,0)</f>
        <v>0</v>
      </c>
      <c r="LK47" s="37">
        <f>IF(AND(LK$4-$H$4&gt;0,LK$4-$H$4&lt;=$D35),($D38-SUM($G48:LJ48))*LK41/12,0)</f>
        <v>0</v>
      </c>
      <c r="LL47" s="37">
        <f>IF(AND(LL$4-$H$4&gt;0,LL$4-$H$4&lt;=$D35),($D38-SUM($G48:LK48))*LL41/12,0)</f>
        <v>0</v>
      </c>
      <c r="LM47" s="37">
        <f>IF(AND(LM$4-$H$4&gt;0,LM$4-$H$4&lt;=$D35),($D38-SUM($G48:LL48))*LM41/12,0)</f>
        <v>0</v>
      </c>
      <c r="LN47" s="37">
        <f>IF(AND(LN$4-$H$4&gt;0,LN$4-$H$4&lt;=$D35),($D38-SUM($G48:LM48))*LN41/12,0)</f>
        <v>0</v>
      </c>
      <c r="LO47" s="37">
        <f>IF(AND(LO$4-$H$4&gt;0,LO$4-$H$4&lt;=$D35),($D38-SUM($G48:LN48))*LO41/12,0)</f>
        <v>0</v>
      </c>
      <c r="LP47" s="37">
        <f>IF(AND(LP$4-$H$4&gt;0,LP$4-$H$4&lt;=$D35),($D38-SUM($G48:LO48))*LP41/12,0)</f>
        <v>0</v>
      </c>
      <c r="LQ47" s="37">
        <f>IF(AND(LQ$4-$H$4&gt;0,LQ$4-$H$4&lt;=$D35),($D38-SUM($G48:LP48))*LQ41/12,0)</f>
        <v>0</v>
      </c>
      <c r="LR47" s="37">
        <f>IF(AND(LR$4-$H$4&gt;0,LR$4-$H$4&lt;=$D35),($D38-SUM($G48:LQ48))*LR41/12,0)</f>
        <v>0</v>
      </c>
      <c r="LS47" s="37">
        <f>IF(AND(LS$4-$H$4&gt;0,LS$4-$H$4&lt;=$D35),($D38-SUM($G48:LR48))*LS41/12,0)</f>
        <v>0</v>
      </c>
      <c r="LT47" s="37">
        <f>IF(AND(LT$4-$H$4&gt;0,LT$4-$H$4&lt;=$D35),($D38-SUM($G48:LS48))*LT41/12,0)</f>
        <v>0</v>
      </c>
      <c r="LU47" s="37">
        <f>IF(AND(LU$4-$H$4&gt;0,LU$4-$H$4&lt;=$D35),($D38-SUM($G48:LT48))*LU41/12,0)</f>
        <v>0</v>
      </c>
      <c r="LV47" s="37">
        <f>IF(AND(LV$4-$H$4&gt;0,LV$4-$H$4&lt;=$D35),($D38-SUM($G48:LU48))*LV41/12,0)</f>
        <v>0</v>
      </c>
      <c r="LW47" s="37">
        <f>IF(AND(LW$4-$H$4&gt;0,LW$4-$H$4&lt;=$D35),($D38-SUM($G48:LV48))*LW41/12,0)</f>
        <v>0</v>
      </c>
      <c r="LX47" s="37">
        <f>IF(AND(LX$4-$H$4&gt;0,LX$4-$H$4&lt;=$D35),($D38-SUM($G48:LW48))*LX41/12,0)</f>
        <v>0</v>
      </c>
      <c r="LY47" s="37">
        <f>IF(AND(LY$4-$H$4&gt;0,LY$4-$H$4&lt;=$D35),($D38-SUM($G48:LX48))*LY41/12,0)</f>
        <v>0</v>
      </c>
      <c r="LZ47" s="37">
        <f>IF(AND(LZ$4-$H$4&gt;0,LZ$4-$H$4&lt;=$D35),($D38-SUM($G48:LY48))*LZ41/12,0)</f>
        <v>0</v>
      </c>
      <c r="MA47" s="37">
        <f>IF(AND(MA$4-$H$4&gt;0,MA$4-$H$4&lt;=$D35),($D38-SUM($G48:LZ48))*MA41/12,0)</f>
        <v>0</v>
      </c>
      <c r="MB47" s="37">
        <f>IF(AND(MB$4-$H$4&gt;0,MB$4-$H$4&lt;=$D35),($D38-SUM($G48:MA48))*MB41/12,0)</f>
        <v>0</v>
      </c>
      <c r="MC47" s="37">
        <f>IF(AND(MC$4-$H$4&gt;0,MC$4-$H$4&lt;=$D35),($D38-SUM($G48:MB48))*MC41/12,0)</f>
        <v>0</v>
      </c>
      <c r="MD47" s="37">
        <f>IF(AND(MD$4-$H$4&gt;0,MD$4-$H$4&lt;=$D35),($D38-SUM($G48:MC48))*MD41/12,0)</f>
        <v>0</v>
      </c>
      <c r="ME47" s="37">
        <f>IF(AND(ME$4-$H$4&gt;0,ME$4-$H$4&lt;=$D35),($D38-SUM($G48:MD48))*ME41/12,0)</f>
        <v>0</v>
      </c>
      <c r="MF47" s="37">
        <f>IF(AND(MF$4-$H$4&gt;0,MF$4-$H$4&lt;=$D35),($D38-SUM($G48:ME48))*MF41/12,0)</f>
        <v>0</v>
      </c>
      <c r="MG47" s="37">
        <f>IF(AND(MG$4-$H$4&gt;0,MG$4-$H$4&lt;=$D35),($D38-SUM($G48:MF48))*MG41/12,0)</f>
        <v>0</v>
      </c>
      <c r="MH47" s="37">
        <f>IF(AND(MH$4-$H$4&gt;0,MH$4-$H$4&lt;=$D35),($D38-SUM($G48:MG48))*MH41/12,0)</f>
        <v>0</v>
      </c>
      <c r="MI47" s="37">
        <f>IF(AND(MI$4-$H$4&gt;0,MI$4-$H$4&lt;=$D35),($D38-SUM($G48:MH48))*MI41/12,0)</f>
        <v>0</v>
      </c>
      <c r="MJ47" s="37">
        <f>IF(AND(MJ$4-$H$4&gt;0,MJ$4-$H$4&lt;=$D35),($D38-SUM($G48:MI48))*MJ41/12,0)</f>
        <v>0</v>
      </c>
      <c r="MK47" s="37">
        <f>IF(AND(MK$4-$H$4&gt;0,MK$4-$H$4&lt;=$D35),($D38-SUM($G48:MJ48))*MK41/12,0)</f>
        <v>0</v>
      </c>
      <c r="ML47" s="37">
        <f>IF(AND(ML$4-$H$4&gt;0,ML$4-$H$4&lt;=$D35),($D38-SUM($G48:MK48))*ML41/12,0)</f>
        <v>0</v>
      </c>
      <c r="MM47" s="37">
        <f>IF(AND(MM$4-$H$4&gt;0,MM$4-$H$4&lt;=$D35),($D38-SUM($G48:ML48))*MM41/12,0)</f>
        <v>0</v>
      </c>
      <c r="MN47" s="37">
        <f>IF(AND(MN$4-$H$4&gt;0,MN$4-$H$4&lt;=$D35),($D38-SUM($G48:MM48))*MN41/12,0)</f>
        <v>0</v>
      </c>
      <c r="MO47" s="37">
        <f>IF(AND(MO$4-$H$4&gt;0,MO$4-$H$4&lt;=$D35),($D38-SUM($G48:MN48))*MO41/12,0)</f>
        <v>0</v>
      </c>
      <c r="MP47" s="37">
        <f>IF(AND(MP$4-$H$4&gt;0,MP$4-$H$4&lt;=$D35),($D38-SUM($G48:MO48))*MP41/12,0)</f>
        <v>0</v>
      </c>
      <c r="MQ47" s="37">
        <f>IF(AND(MQ$4-$H$4&gt;0,MQ$4-$H$4&lt;=$D35),($D38-SUM($G48:MP48))*MQ41/12,0)</f>
        <v>0</v>
      </c>
      <c r="MR47" s="37">
        <f>IF(AND(MR$4-$H$4&gt;0,MR$4-$H$4&lt;=$D35),($D38-SUM($G48:MQ48))*MR41/12,0)</f>
        <v>0</v>
      </c>
      <c r="MS47" s="37">
        <f>IF(AND(MS$4-$H$4&gt;0,MS$4-$H$4&lt;=$D35),($D38-SUM($G48:MR48))*MS41/12,0)</f>
        <v>0</v>
      </c>
      <c r="MT47" s="37">
        <f>IF(AND(MT$4-$H$4&gt;0,MT$4-$H$4&lt;=$D35),($D38-SUM($G48:MS48))*MT41/12,0)</f>
        <v>0</v>
      </c>
      <c r="MU47" s="37">
        <f>IF(AND(MU$4-$H$4&gt;0,MU$4-$H$4&lt;=$D35),($D38-SUM($G48:MT48))*MU41/12,0)</f>
        <v>0</v>
      </c>
      <c r="MV47" s="37">
        <f>IF(AND(MV$4-$H$4&gt;0,MV$4-$H$4&lt;=$D35),($D38-SUM($G48:MU48))*MV41/12,0)</f>
        <v>0</v>
      </c>
      <c r="MW47" s="37">
        <f>IF(AND(MW$4-$H$4&gt;0,MW$4-$H$4&lt;=$D35),($D38-SUM($G48:MV48))*MW41/12,0)</f>
        <v>0</v>
      </c>
      <c r="MX47" s="37">
        <f>IF(AND(MX$4-$H$4&gt;0,MX$4-$H$4&lt;=$D35),($D38-SUM($G48:MW48))*MX41/12,0)</f>
        <v>0</v>
      </c>
      <c r="MY47" s="37">
        <f>IF(AND(MY$4-$H$4&gt;0,MY$4-$H$4&lt;=$D35),($D38-SUM($G48:MX48))*MY41/12,0)</f>
        <v>0</v>
      </c>
      <c r="MZ47" s="37">
        <f>IF(AND(MZ$4-$H$4&gt;0,MZ$4-$H$4&lt;=$D35),($D38-SUM($G48:MY48))*MZ41/12,0)</f>
        <v>0</v>
      </c>
      <c r="NA47" s="37">
        <f>IF(AND(NA$4-$H$4&gt;0,NA$4-$H$4&lt;=$D35),($D38-SUM($G48:MZ48))*NA41/12,0)</f>
        <v>0</v>
      </c>
      <c r="NB47" s="37">
        <f>IF(AND(NB$4-$H$4&gt;0,NB$4-$H$4&lt;=$D35),($D38-SUM($G48:NA48))*NB41/12,0)</f>
        <v>0</v>
      </c>
      <c r="NC47" s="37">
        <f>IF(AND(NC$4-$H$4&gt;0,NC$4-$H$4&lt;=$D35),($D38-SUM($G48:NB48))*NC41/12,0)</f>
        <v>0</v>
      </c>
      <c r="ND47" s="37">
        <f>IF(AND(ND$4-$H$4&gt;0,ND$4-$H$4&lt;=$D35),($D38-SUM($G48:NC48))*ND41/12,0)</f>
        <v>0</v>
      </c>
    </row>
    <row r="48" spans="1:368" s="4" customFormat="1" x14ac:dyDescent="0.25">
      <c r="B48" s="35" t="s">
        <v>14</v>
      </c>
      <c r="C48" s="33"/>
      <c r="D48" s="51">
        <f>SUM(H48:ND48)</f>
        <v>680000000</v>
      </c>
      <c r="E48" s="35"/>
      <c r="F48" s="35"/>
      <c r="G48" s="33"/>
      <c r="H48" s="37">
        <f>IF(H$4=$D35,$D38*(1-$D43)-SUM($G48:G48),IF(AND(H$4-$H$4&gt;0,H$4-$H$4&lt;=$D35),H46-IF(AND(H$4-$H$4&gt;0,H$4-$H$4&lt;=$D35),($D38-$D44-SUM($G48:G48))*H41/12,0),0))</f>
        <v>0</v>
      </c>
      <c r="I48" s="37">
        <f>IF(I$4=$D35,$D38*(1-$D43)-SUM($G48:H48),IF(AND(I$4-$H$4&gt;0,I$4-$H$4&lt;=$D35),I46-IF(AND(I$4-$H$4&gt;0,I$4-$H$4&lt;=$D35),($D38-$D44-SUM($G48:H48))*I41/12,0),0))</f>
        <v>4194612.4204180762</v>
      </c>
      <c r="J48" s="37">
        <f>IF(J$4=$D35,$D38*(1-$D43)-SUM($G48:I48),IF(AND(J$4-$H$4&gt;0,J$4-$H$4&lt;=$D35),J46-IF(AND(J$4-$H$4&gt;0,J$4-$H$4&lt;=$D35),($D38-$D44-SUM($G48:I48))*J41/12,0),0))</f>
        <v>4214886.380450096</v>
      </c>
      <c r="K48" s="37">
        <f>IF(K$4=$D35,$D38*(1-$D43)-SUM($G48:J48),IF(AND(K$4-$H$4&gt;0,K$4-$H$4&lt;=$D35),K46-IF(AND(K$4-$H$4&gt;0,K$4-$H$4&lt;=$D35),($D38-$D44-SUM($G48:J48))*K41/12,0),0))</f>
        <v>4235258.3312889375</v>
      </c>
      <c r="L48" s="37">
        <f>IF(L$4=$D35,$D38*(1-$D43)-SUM($G48:K48),IF(AND(L$4-$H$4&gt;0,L$4-$H$4&lt;=$D35),L46-IF(AND(L$4-$H$4&gt;0,L$4-$H$4&lt;=$D35),($D38-$D44-SUM($G48:K48))*L41/12,0),0))</f>
        <v>4255728.7465568352</v>
      </c>
      <c r="M48" s="37">
        <f>IF(M$4=$D35,$D38*(1-$D43)-SUM($G48:L48),IF(AND(M$4-$H$4&gt;0,M$4-$H$4&lt;=$D35),M46-IF(AND(M$4-$H$4&gt;0,M$4-$H$4&lt;=$D35),($D38-$D44-SUM($G48:L48))*M41/12,0),0))</f>
        <v>4276298.1021651924</v>
      </c>
      <c r="N48" s="37">
        <f>IF(N$4=$D35,$D38*(1-$D43)-SUM($G48:M48),IF(AND(N$4-$H$4&gt;0,N$4-$H$4&lt;=$D35),N46-IF(AND(N$4-$H$4&gt;0,N$4-$H$4&lt;=$D35),($D38-$D44-SUM($G48:M48))*N41/12,0),0))</f>
        <v>4296966.8763256576</v>
      </c>
      <c r="O48" s="37">
        <f>IF(O$4=$D35,$D38*(1-$D43)-SUM($G48:N48),IF(AND(O$4-$H$4&gt;0,O$4-$H$4&lt;=$D35),O46-IF(AND(O$4-$H$4&gt;0,O$4-$H$4&lt;=$D35),($D38-$D44-SUM($G48:N48))*O41/12,0),0))</f>
        <v>4317735.5495612323</v>
      </c>
      <c r="P48" s="37">
        <f>IF(P$4=$D35,$D38*(1-$D43)-SUM($G48:O48),IF(AND(P$4-$H$4&gt;0,P$4-$H$4&lt;=$D35),P46-IF(AND(P$4-$H$4&gt;0,P$4-$H$4&lt;=$D35),($D38-$D44-SUM($G48:O48))*P41/12,0),0))</f>
        <v>4338604.6047174446</v>
      </c>
      <c r="Q48" s="37">
        <f>IF(Q$4=$D35,$D38*(1-$D43)-SUM($G48:P48),IF(AND(Q$4-$H$4&gt;0,Q$4-$H$4&lt;=$D35),Q46-IF(AND(Q$4-$H$4&gt;0,Q$4-$H$4&lt;=$D35),($D38-$D44-SUM($G48:P48))*Q41/12,0),0))</f>
        <v>4359574.5269735791</v>
      </c>
      <c r="R48" s="37">
        <f>IF(R$4=$D35,$D38*(1-$D43)-SUM($G48:Q48),IF(AND(R$4-$H$4&gt;0,R$4-$H$4&lt;=$D35),R46-IF(AND(R$4-$H$4&gt;0,R$4-$H$4&lt;=$D35),($D38-$D44-SUM($G48:Q48))*R41/12,0),0))</f>
        <v>4380645.8038539514</v>
      </c>
      <c r="S48" s="37">
        <f>IF(S$4=$D35,$D38*(1-$D43)-SUM($G48:R48),IF(AND(S$4-$H$4&gt;0,S$4-$H$4&lt;=$D35),S46-IF(AND(S$4-$H$4&gt;0,S$4-$H$4&lt;=$D35),($D38-$D44-SUM($G48:R48))*S41/12,0),0))</f>
        <v>4401818.9252392445</v>
      </c>
      <c r="T48" s="37">
        <f>IF(T$4=$D35,$D38*(1-$D43)-SUM($G48:S48),IF(AND(T$4-$H$4&gt;0,T$4-$H$4&lt;=$D35),T46-IF(AND(T$4-$H$4&gt;0,T$4-$H$4&lt;=$D35),($D38-$D44-SUM($G48:S48))*T41/12,0),0))</f>
        <v>4423094.3833779022</v>
      </c>
      <c r="U48" s="37">
        <f>IF(U$4=$D35,$D38*(1-$D43)-SUM($G48:T48),IF(AND(U$4-$H$4&gt;0,U$4-$H$4&lt;=$D35),U46-IF(AND(U$4-$H$4&gt;0,U$4-$H$4&lt;=$D35),($D38-$D44-SUM($G48:T48))*U41/12,0),0))</f>
        <v>4444472.6728975605</v>
      </c>
      <c r="V48" s="37">
        <f>IF(V$4=$D35,$D38*(1-$D43)-SUM($G48:U48),IF(AND(V$4-$H$4&gt;0,V$4-$H$4&lt;=$D35),V46-IF(AND(V$4-$H$4&gt;0,V$4-$H$4&lt;=$D35),($D38-$D44-SUM($G48:U48))*V41/12,0),0))</f>
        <v>4465954.290816566</v>
      </c>
      <c r="W48" s="37">
        <f>IF(W$4=$D35,$D38*(1-$D43)-SUM($G48:V48),IF(AND(W$4-$H$4&gt;0,W$4-$H$4&lt;=$D35),W46-IF(AND(W$4-$H$4&gt;0,W$4-$H$4&lt;=$D35),($D38-$D44-SUM($G48:V48))*W41/12,0),0))</f>
        <v>4487539.736555513</v>
      </c>
      <c r="X48" s="37">
        <f>IF(X$4=$D35,$D38*(1-$D43)-SUM($G48:W48),IF(AND(X$4-$H$4&gt;0,X$4-$H$4&lt;=$D35),X46-IF(AND(X$4-$H$4&gt;0,X$4-$H$4&lt;=$D35),($D38-$D44-SUM($G48:W48))*X41/12,0),0))</f>
        <v>4509229.5119488649</v>
      </c>
      <c r="Y48" s="37">
        <f>IF(Y$4=$D35,$D38*(1-$D43)-SUM($G48:X48),IF(AND(Y$4-$H$4&gt;0,Y$4-$H$4&lt;=$D35),Y46-IF(AND(Y$4-$H$4&gt;0,Y$4-$H$4&lt;=$D35),($D38-$D44-SUM($G48:X48))*Y41/12,0),0))</f>
        <v>4531024.1212566178</v>
      </c>
      <c r="Z48" s="37">
        <f>IF(Z$4=$D35,$D38*(1-$D43)-SUM($G48:Y48),IF(AND(Z$4-$H$4&gt;0,Z$4-$H$4&lt;=$D35),Z46-IF(AND(Z$4-$H$4&gt;0,Z$4-$H$4&lt;=$D35),($D38-$D44-SUM($G48:Y48))*Z41/12,0),0))</f>
        <v>4552924.0711760242</v>
      </c>
      <c r="AA48" s="37">
        <f>IF(AA$4=$D35,$D38*(1-$D43)-SUM($G48:Z48),IF(AND(AA$4-$H$4&gt;0,AA$4-$H$4&lt;=$D35),AA46-IF(AND(AA$4-$H$4&gt;0,AA$4-$H$4&lt;=$D35),($D38-$D44-SUM($G48:Z48))*AA41/12,0),0))</f>
        <v>4574929.8708533756</v>
      </c>
      <c r="AB48" s="37">
        <f>IF(AB$4=$D35,$D38*(1-$D43)-SUM($G48:AA48),IF(AND(AB$4-$H$4&gt;0,AB$4-$H$4&lt;=$D35),AB46-IF(AND(AB$4-$H$4&gt;0,AB$4-$H$4&lt;=$D35),($D38-$D44-SUM($G48:AA48))*AB41/12,0),0))</f>
        <v>4597042.0318958331</v>
      </c>
      <c r="AC48" s="37">
        <f>IF(AC$4=$D35,$D38*(1-$D43)-SUM($G48:AB48),IF(AND(AC$4-$H$4&gt;0,AC$4-$H$4&lt;=$D35),AC46-IF(AND(AC$4-$H$4&gt;0,AC$4-$H$4&lt;=$D35),($D38-$D44-SUM($G48:AB48))*AC41/12,0),0))</f>
        <v>4619261.0683833305</v>
      </c>
      <c r="AD48" s="37">
        <f>IF(AD$4=$D35,$D38*(1-$D43)-SUM($G48:AC48),IF(AND(AD$4-$H$4&gt;0,AD$4-$H$4&lt;=$D35),AD46-IF(AND(AD$4-$H$4&gt;0,AD$4-$H$4&lt;=$D35),($D38-$D44-SUM($G48:AC48))*AD41/12,0),0))</f>
        <v>4641587.4968805164</v>
      </c>
      <c r="AE48" s="37">
        <f>IF(AE$4=$D35,$D38*(1-$D43)-SUM($G48:AD48),IF(AND(AE$4-$H$4&gt;0,AE$4-$H$4&lt;=$D35),AE46-IF(AND(AE$4-$H$4&gt;0,AE$4-$H$4&lt;=$D35),($D38-$D44-SUM($G48:AD48))*AE41/12,0),0))</f>
        <v>4664021.8364487719</v>
      </c>
      <c r="AF48" s="37">
        <f>IF(AF$4=$D35,$D38*(1-$D43)-SUM($G48:AE48),IF(AND(AF$4-$H$4&gt;0,AF$4-$H$4&lt;=$D35),AF46-IF(AND(AF$4-$H$4&gt;0,AF$4-$H$4&lt;=$D35),($D38-$D44-SUM($G48:AE48))*AF41/12,0),0))</f>
        <v>4686564.6086582746</v>
      </c>
      <c r="AG48" s="37">
        <f>IF(AG$4=$D35,$D38*(1-$D43)-SUM($G48:AF48),IF(AND(AG$4-$H$4&gt;0,AG$4-$H$4&lt;=$D35),AG46-IF(AND(AG$4-$H$4&gt;0,AG$4-$H$4&lt;=$D35),($D38-$D44-SUM($G48:AF48))*AG41/12,0),0))</f>
        <v>4709216.3376001231</v>
      </c>
      <c r="AH48" s="37">
        <f>IF(AH$4=$D35,$D38*(1-$D43)-SUM($G48:AG48),IF(AND(AH$4-$H$4&gt;0,AH$4-$H$4&lt;=$D35),AH46-IF(AND(AH$4-$H$4&gt;0,AH$4-$H$4&lt;=$D35),($D38-$D44-SUM($G48:AG48))*AH41/12,0),0))</f>
        <v>4731977.5498985238</v>
      </c>
      <c r="AI48" s="37">
        <f>IF(AI$4=$D35,$D38*(1-$D43)-SUM($G48:AH48),IF(AND(AI$4-$H$4&gt;0,AI$4-$H$4&lt;=$D35),AI46-IF(AND(AI$4-$H$4&gt;0,AI$4-$H$4&lt;=$D35),($D38-$D44-SUM($G48:AH48))*AI41/12,0),0))</f>
        <v>4754848.7747230325</v>
      </c>
      <c r="AJ48" s="37">
        <f>IF(AJ$4=$D35,$D38*(1-$D43)-SUM($G48:AI48),IF(AND(AJ$4-$H$4&gt;0,AJ$4-$H$4&lt;=$D35),AJ46-IF(AND(AJ$4-$H$4&gt;0,AJ$4-$H$4&lt;=$D35),($D38-$D44-SUM($G48:AI48))*AJ41/12,0),0))</f>
        <v>4777830.5438008606</v>
      </c>
      <c r="AK48" s="37">
        <f>IF(AK$4=$D35,$D38*(1-$D43)-SUM($G48:AJ48),IF(AND(AK$4-$H$4&gt;0,AK$4-$H$4&lt;=$D35),AK46-IF(AND(AK$4-$H$4&gt;0,AK$4-$H$4&lt;=$D35),($D38-$D44-SUM($G48:AJ48))*AK41/12,0),0))</f>
        <v>4800923.3914292315</v>
      </c>
      <c r="AL48" s="37">
        <f>IF(AL$4=$D35,$D38*(1-$D43)-SUM($G48:AK48),IF(AND(AL$4-$H$4&gt;0,AL$4-$H$4&lt;=$D35),AL46-IF(AND(AL$4-$H$4&gt;0,AL$4-$H$4&lt;=$D35),($D38-$D44-SUM($G48:AK48))*AL41/12,0),0))</f>
        <v>4824127.8544878066</v>
      </c>
      <c r="AM48" s="37">
        <f>IF(AM$4=$D35,$D38*(1-$D43)-SUM($G48:AL48),IF(AND(AM$4-$H$4&gt;0,AM$4-$H$4&lt;=$D35),AM46-IF(AND(AM$4-$H$4&gt;0,AM$4-$H$4&lt;=$D35),($D38-$D44-SUM($G48:AL48))*AM41/12,0),0))</f>
        <v>4847444.4724511635</v>
      </c>
      <c r="AN48" s="37">
        <f>IF(AN$4=$D35,$D38*(1-$D43)-SUM($G48:AM48),IF(AND(AN$4-$H$4&gt;0,AN$4-$H$4&lt;=$D35),AN46-IF(AND(AN$4-$H$4&gt;0,AN$4-$H$4&lt;=$D35),($D38-$D44-SUM($G48:AM48))*AN41/12,0),0))</f>
        <v>4870873.7874013446</v>
      </c>
      <c r="AO48" s="37">
        <f>IF(AO$4=$D35,$D38*(1-$D43)-SUM($G48:AN48),IF(AND(AO$4-$H$4&gt;0,AO$4-$H$4&lt;=$D35),AO46-IF(AND(AO$4-$H$4&gt;0,AO$4-$H$4&lt;=$D35),($D38-$D44-SUM($G48:AN48))*AO41/12,0),0))</f>
        <v>4894416.3440404506</v>
      </c>
      <c r="AP48" s="37">
        <f>IF(AP$4=$D35,$D38*(1-$D43)-SUM($G48:AO48),IF(AND(AP$4-$H$4&gt;0,AP$4-$H$4&lt;=$D35),AP46-IF(AND(AP$4-$H$4&gt;0,AP$4-$H$4&lt;=$D35),($D38-$D44-SUM($G48:AO48))*AP41/12,0),0))</f>
        <v>4918072.6897033136</v>
      </c>
      <c r="AQ48" s="37">
        <f>IF(AQ$4=$D35,$D38*(1-$D43)-SUM($G48:AP48),IF(AND(AQ$4-$H$4&gt;0,AQ$4-$H$4&lt;=$D35),AQ46-IF(AND(AQ$4-$H$4&gt;0,AQ$4-$H$4&lt;=$D35),($D38-$D44-SUM($G48:AP48))*AQ41/12,0),0))</f>
        <v>4941843.3743702117</v>
      </c>
      <c r="AR48" s="37">
        <f>IF(AR$4=$D35,$D38*(1-$D43)-SUM($G48:AQ48),IF(AND(AR$4-$H$4&gt;0,AR$4-$H$4&lt;=$D35),AR46-IF(AND(AR$4-$H$4&gt;0,AR$4-$H$4&lt;=$D35),($D38-$D44-SUM($G48:AQ48))*AR41/12,0),0))</f>
        <v>4965728.9506796692</v>
      </c>
      <c r="AS48" s="37">
        <f>IF(AS$4=$D35,$D38*(1-$D43)-SUM($G48:AR48),IF(AND(AS$4-$H$4&gt;0,AS$4-$H$4&lt;=$D35),AS46-IF(AND(AS$4-$H$4&gt;0,AS$4-$H$4&lt;=$D35),($D38-$D44-SUM($G48:AR48))*AS41/12,0),0))</f>
        <v>4989729.973941287</v>
      </c>
      <c r="AT48" s="37">
        <f>IF(AT$4=$D35,$D38*(1-$D43)-SUM($G48:AS48),IF(AND(AT$4-$H$4&gt;0,AT$4-$H$4&lt;=$D35),AT46-IF(AND(AT$4-$H$4&gt;0,AT$4-$H$4&lt;=$D35),($D38-$D44-SUM($G48:AS48))*AT41/12,0),0))</f>
        <v>5013847.0021486692</v>
      </c>
      <c r="AU48" s="37">
        <f>IF(AU$4=$D35,$D38*(1-$D43)-SUM($G48:AT48),IF(AND(AU$4-$H$4&gt;0,AU$4-$H$4&lt;=$D35),AU46-IF(AND(AU$4-$H$4&gt;0,AU$4-$H$4&lt;=$D35),($D38-$D44-SUM($G48:AT48))*AU41/12,0),0))</f>
        <v>5038080.5959923882</v>
      </c>
      <c r="AV48" s="37">
        <f>IF(AV$4=$D35,$D38*(1-$D43)-SUM($G48:AU48),IF(AND(AV$4-$H$4&gt;0,AV$4-$H$4&lt;=$D35),AV46-IF(AND(AV$4-$H$4&gt;0,AV$4-$H$4&lt;=$D35),($D38-$D44-SUM($G48:AU48))*AV41/12,0),0))</f>
        <v>5062431.318873018</v>
      </c>
      <c r="AW48" s="37">
        <f>IF(AW$4=$D35,$D38*(1-$D43)-SUM($G48:AV48),IF(AND(AW$4-$H$4&gt;0,AW$4-$H$4&lt;=$D35),AW46-IF(AND(AW$4-$H$4&gt;0,AW$4-$H$4&lt;=$D35),($D38-$D44-SUM($G48:AV48))*AW41/12,0),0))</f>
        <v>5086899.736914238</v>
      </c>
      <c r="AX48" s="37">
        <f>IF(AX$4=$D35,$D38*(1-$D43)-SUM($G48:AW48),IF(AND(AX$4-$H$4&gt;0,AX$4-$H$4&lt;=$D35),AX46-IF(AND(AX$4-$H$4&gt;0,AX$4-$H$4&lt;=$D35),($D38-$D44-SUM($G48:AW48))*AX41/12,0),0))</f>
        <v>5111486.4189759903</v>
      </c>
      <c r="AY48" s="37">
        <f>IF(AY$4=$D35,$D38*(1-$D43)-SUM($G48:AX48),IF(AND(AY$4-$H$4&gt;0,AY$4-$H$4&lt;=$D35),AY46-IF(AND(AY$4-$H$4&gt;0,AY$4-$H$4&lt;=$D35),($D38-$D44-SUM($G48:AX48))*AY41/12,0),0))</f>
        <v>5136191.9366677068</v>
      </c>
      <c r="AZ48" s="37">
        <f>IF(AZ$4=$D35,$D38*(1-$D43)-SUM($G48:AY48),IF(AND(AZ$4-$H$4&gt;0,AZ$4-$H$4&lt;=$D35),AZ46-IF(AND(AZ$4-$H$4&gt;0,AZ$4-$H$4&lt;=$D35),($D38-$D44-SUM($G48:AY48))*AZ41/12,0),0))</f>
        <v>5161016.864361601</v>
      </c>
      <c r="BA48" s="37">
        <f>IF(BA$4=$D35,$D38*(1-$D43)-SUM($G48:AZ48),IF(AND(BA$4-$H$4&gt;0,BA$4-$H$4&lt;=$D35),BA46-IF(AND(BA$4-$H$4&gt;0,BA$4-$H$4&lt;=$D35),($D38-$D44-SUM($G48:AZ48))*BA41/12,0),0))</f>
        <v>5185961.7792060152</v>
      </c>
      <c r="BB48" s="37">
        <f>IF(BB$4=$D35,$D38*(1-$D43)-SUM($G48:BA48),IF(AND(BB$4-$H$4&gt;0,BB$4-$H$4&lt;=$D35),BB46-IF(AND(BB$4-$H$4&gt;0,BB$4-$H$4&lt;=$D35),($D38-$D44-SUM($G48:BA48))*BB41/12,0),0))</f>
        <v>5211027.2611388452</v>
      </c>
      <c r="BC48" s="37">
        <f>IF(BC$4=$D35,$D38*(1-$D43)-SUM($G48:BB48),IF(AND(BC$4-$H$4&gt;0,BC$4-$H$4&lt;=$D35),BC46-IF(AND(BC$4-$H$4&gt;0,BC$4-$H$4&lt;=$D35),($D38-$D44-SUM($G48:BB48))*BC41/12,0),0))</f>
        <v>5236213.8929010164</v>
      </c>
      <c r="BD48" s="37">
        <f>IF(BD$4=$D35,$D38*(1-$D43)-SUM($G48:BC48),IF(AND(BD$4-$H$4&gt;0,BD$4-$H$4&lt;=$D35),BD46-IF(AND(BD$4-$H$4&gt;0,BD$4-$H$4&lt;=$D35),($D38-$D44-SUM($G48:BC48))*BD41/12,0),0))</f>
        <v>5261522.2600500379</v>
      </c>
      <c r="BE48" s="37">
        <f>IF(BE$4=$D35,$D38*(1-$D43)-SUM($G48:BD48),IF(AND(BE$4-$H$4&gt;0,BE$4-$H$4&lt;=$D35),BE46-IF(AND(BE$4-$H$4&gt;0,BE$4-$H$4&lt;=$D35),($D38-$D44-SUM($G48:BD48))*BE41/12,0),0))</f>
        <v>5286952.9509736123</v>
      </c>
      <c r="BF48" s="37">
        <f>IF(BF$4=$D35,$D38*(1-$D43)-SUM($G48:BE48),IF(AND(BF$4-$H$4&gt;0,BF$4-$H$4&lt;=$D35),BF46-IF(AND(BF$4-$H$4&gt;0,BF$4-$H$4&lt;=$D35),($D38-$D44-SUM($G48:BE48))*BF41/12,0),0))</f>
        <v>5312506.5569033176</v>
      </c>
      <c r="BG48" s="37">
        <f>IF(BG$4=$D35,$D38*(1-$D43)-SUM($G48:BF48),IF(AND(BG$4-$H$4&gt;0,BG$4-$H$4&lt;=$D35),BG46-IF(AND(BG$4-$H$4&gt;0,BG$4-$H$4&lt;=$D35),($D38-$D44-SUM($G48:BF48))*BG41/12,0),0))</f>
        <v>5338183.6719283508</v>
      </c>
      <c r="BH48" s="37">
        <f>IF(BH$4=$D35,$D38*(1-$D43)-SUM($G48:BG48),IF(AND(BH$4-$H$4&gt;0,BH$4-$H$4&lt;=$D35),BH46-IF(AND(BH$4-$H$4&gt;0,BH$4-$H$4&lt;=$D35),($D38-$D44-SUM($G48:BG48))*BH41/12,0),0))</f>
        <v>5363984.8930093385</v>
      </c>
      <c r="BI48" s="37">
        <f>IF(BI$4=$D35,$D38*(1-$D43)-SUM($G48:BH48),IF(AND(BI$4-$H$4&gt;0,BI$4-$H$4&lt;=$D35),BI46-IF(AND(BI$4-$H$4&gt;0,BI$4-$H$4&lt;=$D35),($D38-$D44-SUM($G48:BH48))*BI41/12,0),0))</f>
        <v>5389910.8199922163</v>
      </c>
      <c r="BJ48" s="37">
        <f>IF(BJ$4=$D35,$D38*(1-$D43)-SUM($G48:BI48),IF(AND(BJ$4-$H$4&gt;0,BJ$4-$H$4&lt;=$D35),BJ46-IF(AND(BJ$4-$H$4&gt;0,BJ$4-$H$4&lt;=$D35),($D38-$D44-SUM($G48:BI48))*BJ41/12,0),0))</f>
        <v>5415962.0556221791</v>
      </c>
      <c r="BK48" s="37">
        <f>IF(BK$4=$D35,$D38*(1-$D43)-SUM($G48:BJ48),IF(AND(BK$4-$H$4&gt;0,BK$4-$H$4&lt;=$D35),BK46-IF(AND(BK$4-$H$4&gt;0,BK$4-$H$4&lt;=$D35),($D38-$D44-SUM($G48:BJ48))*BK41/12,0),0))</f>
        <v>5442139.2055576853</v>
      </c>
      <c r="BL48" s="37">
        <f>IF(BL$4=$D35,$D38*(1-$D43)-SUM($G48:BK48),IF(AND(BL$4-$H$4&gt;0,BL$4-$H$4&lt;=$D35),BL46-IF(AND(BL$4-$H$4&gt;0,BL$4-$H$4&lt;=$D35),($D38-$D44-SUM($G48:BK48))*BL41/12,0),0))</f>
        <v>5468442.8783845482</v>
      </c>
      <c r="BM48" s="37">
        <f>IF(BM$4=$D35,$D38*(1-$D43)-SUM($G48:BL48),IF(AND(BM$4-$H$4&gt;0,BM$4-$H$4&lt;=$D35),BM46-IF(AND(BM$4-$H$4&gt;0,BM$4-$H$4&lt;=$D35),($D38-$D44-SUM($G48:BL48))*BM41/12,0),0))</f>
        <v>5494873.6856300728</v>
      </c>
      <c r="BN48" s="37">
        <f>IF(BN$4=$D35,$D38*(1-$D43)-SUM($G48:BM48),IF(AND(BN$4-$H$4&gt;0,BN$4-$H$4&lt;=$D35),BN46-IF(AND(BN$4-$H$4&gt;0,BN$4-$H$4&lt;=$D35),($D38-$D44-SUM($G48:BM48))*BN41/12,0),0))</f>
        <v>5521432.241777285</v>
      </c>
      <c r="BO48" s="37">
        <f>IF(BO$4=$D35,$D38*(1-$D43)-SUM($G48:BN48),IF(AND(BO$4-$H$4&gt;0,BO$4-$H$4&lt;=$D35),BO46-IF(AND(BO$4-$H$4&gt;0,BO$4-$H$4&lt;=$D35),($D38-$D44-SUM($G48:BN48))*BO41/12,0),0))</f>
        <v>5548119.1642792085</v>
      </c>
      <c r="BP48" s="37">
        <f>IF(BP$4=$D35,$D38*(1-$D43)-SUM($G48:BO48),IF(AND(BP$4-$H$4&gt;0,BP$4-$H$4&lt;=$D35),BP46-IF(AND(BP$4-$H$4&gt;0,BP$4-$H$4&lt;=$D35),($D38-$D44-SUM($G48:BO48))*BP41/12,0),0))</f>
        <v>5574935.0735732252</v>
      </c>
      <c r="BQ48" s="37">
        <f>IF(BQ$4=$D35,$D38*(1-$D43)-SUM($G48:BP48),IF(AND(BQ$4-$H$4&gt;0,BQ$4-$H$4&lt;=$D35),BQ46-IF(AND(BQ$4-$H$4&gt;0,BQ$4-$H$4&lt;=$D35),($D38-$D44-SUM($G48:BP48))*BQ41/12,0),0))</f>
        <v>5601880.5930954954</v>
      </c>
      <c r="BR48" s="37">
        <f>IF(BR$4=$D35,$D38*(1-$D43)-SUM($G48:BQ48),IF(AND(BR$4-$H$4&gt;0,BR$4-$H$4&lt;=$D35),BR46-IF(AND(BR$4-$H$4&gt;0,BR$4-$H$4&lt;=$D35),($D38-$D44-SUM($G48:BQ48))*BR41/12,0),0))</f>
        <v>5628956.3492954569</v>
      </c>
      <c r="BS48" s="37">
        <f>IF(BS$4=$D35,$D38*(1-$D43)-SUM($G48:BR48),IF(AND(BS$4-$H$4&gt;0,BS$4-$H$4&lt;=$D35),BS46-IF(AND(BS$4-$H$4&gt;0,BS$4-$H$4&lt;=$D35),($D38-$D44-SUM($G48:BR48))*BS41/12,0),0))</f>
        <v>5656162.9716503853</v>
      </c>
      <c r="BT48" s="37">
        <f>IF(BT$4=$D35,$D38*(1-$D43)-SUM($G48:BS48),IF(AND(BT$4-$H$4&gt;0,BT$4-$H$4&lt;=$D35),BT46-IF(AND(BT$4-$H$4&gt;0,BT$4-$H$4&lt;=$D35),($D38-$D44-SUM($G48:BS48))*BT41/12,0),0))</f>
        <v>5683501.0926800286</v>
      </c>
      <c r="BU48" s="37">
        <f>IF(BU$4=$D35,$D38*(1-$D43)-SUM($G48:BT48),IF(AND(BU$4-$H$4&gt;0,BU$4-$H$4&lt;=$D35),BU46-IF(AND(BU$4-$H$4&gt;0,BU$4-$H$4&lt;=$D35),($D38-$D44-SUM($G48:BT48))*BU41/12,0),0))</f>
        <v>5710971.3479613159</v>
      </c>
      <c r="BV48" s="37">
        <f>IF(BV$4=$D35,$D38*(1-$D43)-SUM($G48:BU48),IF(AND(BV$4-$H$4&gt;0,BV$4-$H$4&lt;=$D35),BV46-IF(AND(BV$4-$H$4&gt;0,BV$4-$H$4&lt;=$D35),($D38-$D44-SUM($G48:BU48))*BV41/12,0),0))</f>
        <v>5738574.3761431286</v>
      </c>
      <c r="BW48" s="37">
        <f>IF(BW$4=$D35,$D38*(1-$D43)-SUM($G48:BV48),IF(AND(BW$4-$H$4&gt;0,BW$4-$H$4&lt;=$D35),BW46-IF(AND(BW$4-$H$4&gt;0,BW$4-$H$4&lt;=$D35),($D38-$D44-SUM($G48:BV48))*BW41/12,0),0))</f>
        <v>5766310.8189611537</v>
      </c>
      <c r="BX48" s="37">
        <f>IF(BX$4=$D35,$D38*(1-$D43)-SUM($G48:BW48),IF(AND(BX$4-$H$4&gt;0,BX$4-$H$4&lt;=$D35),BX46-IF(AND(BX$4-$H$4&gt;0,BX$4-$H$4&lt;=$D35),($D38-$D44-SUM($G48:BW48))*BX41/12,0),0))</f>
        <v>5794181.3212527996</v>
      </c>
      <c r="BY48" s="37">
        <f>IF(BY$4=$D35,$D38*(1-$D43)-SUM($G48:BX48),IF(AND(BY$4-$H$4&gt;0,BY$4-$H$4&lt;=$D35),BY46-IF(AND(BY$4-$H$4&gt;0,BY$4-$H$4&lt;=$D35),($D38-$D44-SUM($G48:BX48))*BY41/12,0),0))</f>
        <v>5822186.5309721883</v>
      </c>
      <c r="BZ48" s="37">
        <f>IF(BZ$4=$D35,$D38*(1-$D43)-SUM($G48:BY48),IF(AND(BZ$4-$H$4&gt;0,BZ$4-$H$4&lt;=$D35),BZ46-IF(AND(BZ$4-$H$4&gt;0,BZ$4-$H$4&lt;=$D35),($D38-$D44-SUM($G48:BY48))*BZ41/12,0),0))</f>
        <v>5850327.0992052201</v>
      </c>
      <c r="CA48" s="37">
        <f>IF(CA$4=$D35,$D38*(1-$D43)-SUM($G48:BZ48),IF(AND(CA$4-$H$4&gt;0,CA$4-$H$4&lt;=$D35),CA46-IF(AND(CA$4-$H$4&gt;0,CA$4-$H$4&lt;=$D35),($D38-$D44-SUM($G48:BZ48))*CA41/12,0),0))</f>
        <v>5878603.6801847117</v>
      </c>
      <c r="CB48" s="37">
        <f>IF(CB$4=$D35,$D38*(1-$D43)-SUM($G48:CA48),IF(AND(CB$4-$H$4&gt;0,CB$4-$H$4&lt;=$D35),CB46-IF(AND(CB$4-$H$4&gt;0,CB$4-$H$4&lt;=$D35),($D38-$D44-SUM($G48:CA48))*CB41/12,0),0))</f>
        <v>5907016.931305605</v>
      </c>
      <c r="CC48" s="37">
        <f>IF(CC$4=$D35,$D38*(1-$D43)-SUM($G48:CB48),IF(AND(CC$4-$H$4&gt;0,CC$4-$H$4&lt;=$D35),CC46-IF(AND(CC$4-$H$4&gt;0,CC$4-$H$4&lt;=$D35),($D38-$D44-SUM($G48:CB48))*CC41/12,0),0))</f>
        <v>5935567.5131402481</v>
      </c>
      <c r="CD48" s="37">
        <f>IF(CD$4=$D35,$D38*(1-$D43)-SUM($G48:CC48),IF(AND(CD$4-$H$4&gt;0,CD$4-$H$4&lt;=$D35),CD46-IF(AND(CD$4-$H$4&gt;0,CD$4-$H$4&lt;=$D35),($D38-$D44-SUM($G48:CC48))*CD41/12,0),0))</f>
        <v>5964256.0894537596</v>
      </c>
      <c r="CE48" s="37">
        <f>IF(CE$4=$D35,$D38*(1-$D43)-SUM($G48:CD48),IF(AND(CE$4-$H$4&gt;0,CE$4-$H$4&lt;=$D35),CE46-IF(AND(CE$4-$H$4&gt;0,CE$4-$H$4&lt;=$D35),($D38-$D44-SUM($G48:CD48))*CE41/12,0),0))</f>
        <v>5993083.3272194527</v>
      </c>
      <c r="CF48" s="37">
        <f>IF(CF$4=$D35,$D38*(1-$D43)-SUM($G48:CE48),IF(AND(CF$4-$H$4&gt;0,CF$4-$H$4&lt;=$D35),CF46-IF(AND(CF$4-$H$4&gt;0,CF$4-$H$4&lt;=$D35),($D38-$D44-SUM($G48:CE48))*CF41/12,0),0))</f>
        <v>6022049.8966343468</v>
      </c>
      <c r="CG48" s="37">
        <f>IF(CG$4=$D35,$D38*(1-$D43)-SUM($G48:CF48),IF(AND(CG$4-$H$4&gt;0,CG$4-$H$4&lt;=$D35),CG46-IF(AND(CG$4-$H$4&gt;0,CG$4-$H$4&lt;=$D35),($D38-$D44-SUM($G48:CF48))*CG41/12,0),0))</f>
        <v>6051156.4711347464</v>
      </c>
      <c r="CH48" s="37">
        <f>IF(CH$4=$D35,$D38*(1-$D43)-SUM($G48:CG48),IF(AND(CH$4-$H$4&gt;0,CH$4-$H$4&lt;=$D35),CH46-IF(AND(CH$4-$H$4&gt;0,CH$4-$H$4&lt;=$D35),($D38-$D44-SUM($G48:CG48))*CH41/12,0),0))</f>
        <v>6080403.7274118969</v>
      </c>
      <c r="CI48" s="37">
        <f>IF(CI$4=$D35,$D38*(1-$D43)-SUM($G48:CH48),IF(AND(CI$4-$H$4&gt;0,CI$4-$H$4&lt;=$D35),CI46-IF(AND(CI$4-$H$4&gt;0,CI$4-$H$4&lt;=$D35),($D38-$D44-SUM($G48:CH48))*CI41/12,0),0))</f>
        <v>6109792.3454277217</v>
      </c>
      <c r="CJ48" s="37">
        <f>IF(CJ$4=$D35,$D38*(1-$D43)-SUM($G48:CI48),IF(AND(CJ$4-$H$4&gt;0,CJ$4-$H$4&lt;=$D35),CJ46-IF(AND(CJ$4-$H$4&gt;0,CJ$4-$H$4&lt;=$D35),($D38-$D44-SUM($G48:CI48))*CJ41/12,0),0))</f>
        <v>6139323.0084306225</v>
      </c>
      <c r="CK48" s="37">
        <f>IF(CK$4=$D35,$D38*(1-$D43)-SUM($G48:CJ48),IF(AND(CK$4-$H$4&gt;0,CK$4-$H$4&lt;=$D35),CK46-IF(AND(CK$4-$H$4&gt;0,CK$4-$H$4&lt;=$D35),($D38-$D44-SUM($G48:CJ48))*CK41/12,0),0))</f>
        <v>6168996.4029713701</v>
      </c>
      <c r="CL48" s="37">
        <f>IF(CL$4=$D35,$D38*(1-$D43)-SUM($G48:CK48),IF(AND(CL$4-$H$4&gt;0,CL$4-$H$4&lt;=$D35),CL46-IF(AND(CL$4-$H$4&gt;0,CL$4-$H$4&lt;=$D35),($D38-$D44-SUM($G48:CK48))*CL41/12,0),0))</f>
        <v>6198813.2189190648</v>
      </c>
      <c r="CM48" s="37">
        <f>IF(CM$4=$D35,$D38*(1-$D43)-SUM($G48:CL48),IF(AND(CM$4-$H$4&gt;0,CM$4-$H$4&lt;=$D35),CM46-IF(AND(CM$4-$H$4&gt;0,CM$4-$H$4&lt;=$D35),($D38-$D44-SUM($G48:CL48))*CM41/12,0),0))</f>
        <v>6228774.1494771736</v>
      </c>
      <c r="CN48" s="37">
        <f>IF(CN$4=$D35,$D38*(1-$D43)-SUM($G48:CM48),IF(AND(CN$4-$H$4&gt;0,CN$4-$H$4&lt;=$D35),CN46-IF(AND(CN$4-$H$4&gt;0,CN$4-$H$4&lt;=$D35),($D38-$D44-SUM($G48:CM48))*CN41/12,0),0))</f>
        <v>6258879.8911996465</v>
      </c>
      <c r="CO48" s="37">
        <f>IF(CO$4=$D35,$D38*(1-$D43)-SUM($G48:CN48),IF(AND(CO$4-$H$4&gt;0,CO$4-$H$4&lt;=$D35),CO46-IF(AND(CO$4-$H$4&gt;0,CO$4-$H$4&lt;=$D35),($D38-$D44-SUM($G48:CN48))*CO41/12,0),0))</f>
        <v>6289131.1440071119</v>
      </c>
      <c r="CP48" s="37">
        <f>IF(CP$4=$D35,$D38*(1-$D43)-SUM($G48:CO48),IF(AND(CP$4-$H$4&gt;0,CP$4-$H$4&lt;=$D35),CP46-IF(AND(CP$4-$H$4&gt;0,CP$4-$H$4&lt;=$D35),($D38-$D44-SUM($G48:CO48))*CP41/12,0),0))</f>
        <v>6319528.6112031462</v>
      </c>
      <c r="CQ48" s="37">
        <f>IF(CQ$4=$D35,$D38*(1-$D43)-SUM($G48:CP48),IF(AND(CQ$4-$H$4&gt;0,CQ$4-$H$4&lt;=$D35),CQ46-IF(AND(CQ$4-$H$4&gt;0,CQ$4-$H$4&lt;=$D35),($D38-$D44-SUM($G48:CP48))*CQ41/12,0),0))</f>
        <v>6350072.999490628</v>
      </c>
      <c r="CR48" s="37">
        <f>IF(CR$4=$D35,$D38*(1-$D43)-SUM($G48:CQ48),IF(AND(CR$4-$H$4&gt;0,CR$4-$H$4&lt;=$D35),CR46-IF(AND(CR$4-$H$4&gt;0,CR$4-$H$4&lt;=$D35),($D38-$D44-SUM($G48:CQ48))*CR41/12,0),0))</f>
        <v>6380765.018988166</v>
      </c>
      <c r="CS48" s="37">
        <f>IF(CS$4=$D35,$D38*(1-$D43)-SUM($G48:CR48),IF(AND(CS$4-$H$4&gt;0,CS$4-$H$4&lt;=$D35),CS46-IF(AND(CS$4-$H$4&gt;0,CS$4-$H$4&lt;=$D35),($D38-$D44-SUM($G48:CR48))*CS41/12,0),0))</f>
        <v>6411605.383246609</v>
      </c>
      <c r="CT48" s="37">
        <f>IF(CT$4=$D35,$D38*(1-$D43)-SUM($G48:CS48),IF(AND(CT$4-$H$4&gt;0,CT$4-$H$4&lt;=$D35),CT46-IF(AND(CT$4-$H$4&gt;0,CT$4-$H$4&lt;=$D35),($D38-$D44-SUM($G48:CS48))*CT41/12,0),0))</f>
        <v>6442594.809265634</v>
      </c>
      <c r="CU48" s="37">
        <f>IF(CU$4=$D35,$D38*(1-$D43)-SUM($G48:CT48),IF(AND(CU$4-$H$4&gt;0,CU$4-$H$4&lt;=$D35),CU46-IF(AND(CU$4-$H$4&gt;0,CU$4-$H$4&lt;=$D35),($D38-$D44-SUM($G48:CT48))*CU41/12,0),0))</f>
        <v>6473734.0175104178</v>
      </c>
      <c r="CV48" s="37">
        <f>IF(CV$4=$D35,$D38*(1-$D43)-SUM($G48:CU48),IF(AND(CV$4-$H$4&gt;0,CV$4-$H$4&lt;=$D35),CV46-IF(AND(CV$4-$H$4&gt;0,CV$4-$H$4&lt;=$D35),($D38-$D44-SUM($G48:CU48))*CV41/12,0),0))</f>
        <v>6505023.7319283849</v>
      </c>
      <c r="CW48" s="37">
        <f>IF(CW$4=$D35,$D38*(1-$D43)-SUM($G48:CV48),IF(AND(CW$4-$H$4&gt;0,CW$4-$H$4&lt;=$D35),CW46-IF(AND(CW$4-$H$4&gt;0,CW$4-$H$4&lt;=$D35),($D38-$D44-SUM($G48:CV48))*CW41/12,0),0))</f>
        <v>6536464.679966039</v>
      </c>
      <c r="CX48" s="37">
        <f>IF(CX$4=$D35,$D38*(1-$D43)-SUM($G48:CW48),IF(AND(CX$4-$H$4&gt;0,CX$4-$H$4&lt;=$D35),CX46-IF(AND(CX$4-$H$4&gt;0,CX$4-$H$4&lt;=$D35),($D38-$D44-SUM($G48:CW48))*CX41/12,0),0))</f>
        <v>6568057.5925858747</v>
      </c>
      <c r="CY48" s="37">
        <f>IF(CY$4=$D35,$D38*(1-$D43)-SUM($G48:CX48),IF(AND(CY$4-$H$4&gt;0,CY$4-$H$4&lt;=$D35),CY46-IF(AND(CY$4-$H$4&gt;0,CY$4-$H$4&lt;=$D35),($D38-$D44-SUM($G48:CX48))*CY41/12,0),0))</f>
        <v>6599803.2042833725</v>
      </c>
      <c r="CZ48" s="37">
        <f>IF(CZ$4=$D35,$D38*(1-$D43)-SUM($G48:CY48),IF(AND(CZ$4-$H$4&gt;0,CZ$4-$H$4&lt;=$D35),CZ46-IF(AND(CZ$4-$H$4&gt;0,CZ$4-$H$4&lt;=$D35),($D38-$D44-SUM($G48:CY48))*CZ41/12,0),0))</f>
        <v>6631702.2531040758</v>
      </c>
      <c r="DA48" s="37">
        <f>IF(DA$4=$D35,$D38*(1-$D43)-SUM($G48:CZ48),IF(AND(DA$4-$H$4&gt;0,DA$4-$H$4&lt;=$D35),DA46-IF(AND(DA$4-$H$4&gt;0,DA$4-$H$4&lt;=$D35),($D38-$D44-SUM($G48:CZ48))*DA41/12,0),0))</f>
        <v>6663755.4806607459</v>
      </c>
      <c r="DB48" s="37">
        <f>IF(DB$4=$D35,$D38*(1-$D43)-SUM($G48:DA48),IF(AND(DB$4-$H$4&gt;0,DB$4-$H$4&lt;=$D35),DB46-IF(AND(DB$4-$H$4&gt;0,DB$4-$H$4&lt;=$D35),($D38-$D44-SUM($G48:DA48))*DB41/12,0),0))</f>
        <v>6695963.6321506053</v>
      </c>
      <c r="DC48" s="37">
        <f>IF(DC$4=$D35,$D38*(1-$D43)-SUM($G48:DB48),IF(AND(DC$4-$H$4&gt;0,DC$4-$H$4&lt;=$D35),DC46-IF(AND(DC$4-$H$4&gt;0,DC$4-$H$4&lt;=$D35),($D38-$D44-SUM($G48:DB48))*DC41/12,0),0))</f>
        <v>6728327.4563726671</v>
      </c>
      <c r="DD48" s="37">
        <f>IF(DD$4=$D35,$D38*(1-$D43)-SUM($G48:DC48),IF(AND(DD$4-$H$4&gt;0,DD$4-$H$4&lt;=$D35),DD46-IF(AND(DD$4-$H$4&gt;0,DD$4-$H$4&lt;=$D35),($D38-$D44-SUM($G48:DC48))*DD41/12,0),0))</f>
        <v>6760847.7057451345</v>
      </c>
      <c r="DE48" s="37">
        <f>IF(DE$4=$D35,$D38*(1-$D43)-SUM($G48:DD48),IF(AND(DE$4-$H$4&gt;0,DE$4-$H$4&lt;=$D35),DE46-IF(AND(DE$4-$H$4&gt;0,DE$4-$H$4&lt;=$D35),($D38-$D44-SUM($G48:DD48))*DE41/12,0),0))</f>
        <v>6793525.1363229034</v>
      </c>
      <c r="DF48" s="37">
        <f>IF(DF$4=$D35,$D38*(1-$D43)-SUM($G48:DE48),IF(AND(DF$4-$H$4&gt;0,DF$4-$H$4&lt;=$D35),DF46-IF(AND(DF$4-$H$4&gt;0,DF$4-$H$4&lt;=$D35),($D38-$D44-SUM($G48:DE48))*DF41/12,0),0))</f>
        <v>6826360.5078151301</v>
      </c>
      <c r="DG48" s="37">
        <f>IF(DG$4=$D35,$D38*(1-$D43)-SUM($G48:DF48),IF(AND(DG$4-$H$4&gt;0,DG$4-$H$4&lt;=$D35),DG46-IF(AND(DG$4-$H$4&gt;0,DG$4-$H$4&lt;=$D35),($D38-$D44-SUM($G48:DF48))*DG41/12,0),0))</f>
        <v>6859354.5836029034</v>
      </c>
      <c r="DH48" s="37">
        <f>IF(DH$4=$D35,$D38*(1-$D43)-SUM($G48:DG48),IF(AND(DH$4-$H$4&gt;0,DH$4-$H$4&lt;=$D35),DH46-IF(AND(DH$4-$H$4&gt;0,DH$4-$H$4&lt;=$D35),($D38-$D44-SUM($G48:DG48))*DH41/12,0),0))</f>
        <v>6892508.1307569845</v>
      </c>
      <c r="DI48" s="37">
        <f>IF(DI$4=$D35,$D38*(1-$D43)-SUM($G48:DH48),IF(AND(DI$4-$H$4&gt;0,DI$4-$H$4&lt;=$D35),DI46-IF(AND(DI$4-$H$4&gt;0,DI$4-$H$4&lt;=$D35),($D38-$D44-SUM($G48:DH48))*DI41/12,0),0))</f>
        <v>6925821.9200556427</v>
      </c>
      <c r="DJ48" s="37">
        <f>IF(DJ$4=$D35,$D38*(1-$D43)-SUM($G48:DI48),IF(AND(DJ$4-$H$4&gt;0,DJ$4-$H$4&lt;=$D35),DJ46-IF(AND(DJ$4-$H$4&gt;0,DJ$4-$H$4&lt;=$D35),($D38-$D44-SUM($G48:DI48))*DJ41/12,0),0))</f>
        <v>6959296.7260025786</v>
      </c>
      <c r="DK48" s="37">
        <f>IF(DK$4=$D35,$D38*(1-$D43)-SUM($G48:DJ48),IF(AND(DK$4-$H$4&gt;0,DK$4-$H$4&lt;=$D35),DK46-IF(AND(DK$4-$H$4&gt;0,DK$4-$H$4&lt;=$D35),($D38-$D44-SUM($G48:DJ48))*DK41/12,0),0))</f>
        <v>6992933.3268449241</v>
      </c>
      <c r="DL48" s="37">
        <f>IF(DL$4=$D35,$D38*(1-$D43)-SUM($G48:DK48),IF(AND(DL$4-$H$4&gt;0,DL$4-$H$4&lt;=$D35),DL46-IF(AND(DL$4-$H$4&gt;0,DL$4-$H$4&lt;=$D35),($D38-$D44-SUM($G48:DK48))*DL41/12,0),0))</f>
        <v>7026732.5045913411</v>
      </c>
      <c r="DM48" s="37">
        <f>IF(DM$4=$D35,$D38*(1-$D43)-SUM($G48:DL48),IF(AND(DM$4-$H$4&gt;0,DM$4-$H$4&lt;=$D35),DM46-IF(AND(DM$4-$H$4&gt;0,DM$4-$H$4&lt;=$D35),($D38-$D44-SUM($G48:DL48))*DM41/12,0),0))</f>
        <v>7060695.045030199</v>
      </c>
      <c r="DN48" s="37">
        <f>IF(DN$4=$D35,$D38*(1-$D43)-SUM($G48:DM48),IF(AND(DN$4-$H$4&gt;0,DN$4-$H$4&lt;=$D35),DN46-IF(AND(DN$4-$H$4&gt;0,DN$4-$H$4&lt;=$D35),($D38-$D44-SUM($G48:DM48))*DN41/12,0),0))</f>
        <v>7094821.7377478452</v>
      </c>
      <c r="DO48" s="37">
        <f>IF(DO$4=$D35,$D38*(1-$D43)-SUM($G48:DN48),IF(AND(DO$4-$H$4&gt;0,DO$4-$H$4&lt;=$D35),DO46-IF(AND(DO$4-$H$4&gt;0,DO$4-$H$4&lt;=$D35),($D38-$D44-SUM($G48:DN48))*DO41/12,0),0))</f>
        <v>7129113.3761469601</v>
      </c>
      <c r="DP48" s="37">
        <f>IF(DP$4=$D35,$D38*(1-$D43)-SUM($G48:DO48),IF(AND(DP$4-$H$4&gt;0,DP$4-$H$4&lt;=$D35),DP46-IF(AND(DP$4-$H$4&gt;0,DP$4-$H$4&lt;=$D35),($D38-$D44-SUM($G48:DO48))*DP41/12,0),0))</f>
        <v>7163570.7574650031</v>
      </c>
      <c r="DQ48" s="37">
        <f>IF(DQ$4=$D35,$D38*(1-$D43)-SUM($G48:DP48),IF(AND(DQ$4-$H$4&gt;0,DQ$4-$H$4&lt;=$D35),DQ46-IF(AND(DQ$4-$H$4&gt;0,DQ$4-$H$4&lt;=$D35),($D38-$D44-SUM($G48:DP48))*DQ41/12,0),0))</f>
        <v>7198194.6827927511</v>
      </c>
      <c r="DR48" s="37">
        <f>IF(DR$4=$D35,$D38*(1-$D43)-SUM($G48:DQ48),IF(AND(DR$4-$H$4&gt;0,DR$4-$H$4&lt;=$D35),DR46-IF(AND(DR$4-$H$4&gt;0,DR$4-$H$4&lt;=$D35),($D38-$D44-SUM($G48:DQ48))*DR41/12,0),0))</f>
        <v>7232985.9570929157</v>
      </c>
      <c r="DS48" s="37">
        <f>IF(DS$4=$D35,$D38*(1-$D43)-SUM($G48:DR48),IF(AND(DS$4-$H$4&gt;0,DS$4-$H$4&lt;=$D35),DS46-IF(AND(DS$4-$H$4&gt;0,DS$4-$H$4&lt;=$D35),($D38-$D44-SUM($G48:DR48))*DS41/12,0),0))</f>
        <v>7267945.389218865</v>
      </c>
      <c r="DT48" s="37">
        <f>IF(DT$4=$D35,$D38*(1-$D43)-SUM($G48:DS48),IF(AND(DT$4-$H$4&gt;0,DT$4-$H$4&lt;=$D35),DT46-IF(AND(DT$4-$H$4&gt;0,DT$4-$H$4&lt;=$D35),($D38-$D44-SUM($G48:DS48))*DT41/12,0),0))</f>
        <v>7303073.7919334229</v>
      </c>
      <c r="DU48" s="37">
        <f>IF(DU$4=$D35,$D38*(1-$D43)-SUM($G48:DT48),IF(AND(DU$4-$H$4&gt;0,DU$4-$H$4&lt;=$D35),DU46-IF(AND(DU$4-$H$4&gt;0,DU$4-$H$4&lt;=$D35),($D38-$D44-SUM($G48:DT48))*DU41/12,0),0))</f>
        <v>7338371.9819277674</v>
      </c>
      <c r="DV48" s="37">
        <f>IF(DV$4=$D35,$D38*(1-$D43)-SUM($G48:DU48),IF(AND(DV$4-$H$4&gt;0,DV$4-$H$4&lt;=$D35),DV46-IF(AND(DV$4-$H$4&gt;0,DV$4-$H$4&lt;=$D35),($D38-$D44-SUM($G48:DU48))*DV41/12,0),0))</f>
        <v>7373840.7798404181</v>
      </c>
      <c r="DW48" s="37">
        <f>IF(DW$4=$D35,$D38*(1-$D43)-SUM($G48:DV48),IF(AND(DW$4-$H$4&gt;0,DW$4-$H$4&lt;=$D35),DW46-IF(AND(DW$4-$H$4&gt;0,DW$4-$H$4&lt;=$D35),($D38-$D44-SUM($G48:DV48))*DW41/12,0),0))</f>
        <v>7409481.0102763139</v>
      </c>
      <c r="DX48" s="37">
        <f>IF(DX$4=$D35,$D38*(1-$D43)-SUM($G48:DW48),IF(AND(DX$4-$H$4&gt;0,DX$4-$H$4&lt;=$D35),DX46-IF(AND(DX$4-$H$4&gt;0,DX$4-$H$4&lt;=$D35),($D38-$D44-SUM($G48:DW48))*DX41/12,0),0))</f>
        <v>7445293.5018123388</v>
      </c>
      <c r="DY48" s="37">
        <f>IF(DY$4=$D35,$D38*(1-$D43)-SUM($G48:DX48),IF(AND(DY$4-$H$4&gt;0,DY$4-$H$4&lt;=$D35),DY46-IF(AND(DY$4-$H$4&gt;0,DY$4-$H$4&lt;=$D35),($D38-$D44-SUM($G48:DX48))*DY41/12,0),0))</f>
        <v>0</v>
      </c>
      <c r="DZ48" s="37">
        <f>IF(DZ$4=$D35,$D38*(1-$D43)-SUM($G48:DY48),IF(AND(DZ$4-$H$4&gt;0,DZ$4-$H$4&lt;=$D35),DZ46-IF(AND(DZ$4-$H$4&gt;0,DZ$4-$H$4&lt;=$D35),($D38-$D44-SUM($G48:DY48))*DZ41/12,0),0))</f>
        <v>0</v>
      </c>
      <c r="EA48" s="37">
        <f>IF(EA$4=$D35,$D38*(1-$D43)-SUM($G48:DZ48),IF(AND(EA$4-$H$4&gt;0,EA$4-$H$4&lt;=$D35),EA46-IF(AND(EA$4-$H$4&gt;0,EA$4-$H$4&lt;=$D35),($D38-$D44-SUM($G48:DZ48))*EA41/12,0),0))</f>
        <v>0</v>
      </c>
      <c r="EB48" s="37">
        <f>IF(EB$4=$D35,$D38*(1-$D43)-SUM($G48:EA48),IF(AND(EB$4-$H$4&gt;0,EB$4-$H$4&lt;=$D35),EB46-IF(AND(EB$4-$H$4&gt;0,EB$4-$H$4&lt;=$D35),($D38-$D44-SUM($G48:EA48))*EB41/12,0),0))</f>
        <v>0</v>
      </c>
      <c r="EC48" s="37">
        <f>IF(EC$4=$D35,$D38*(1-$D43)-SUM($G48:EB48),IF(AND(EC$4-$H$4&gt;0,EC$4-$H$4&lt;=$D35),EC46-IF(AND(EC$4-$H$4&gt;0,EC$4-$H$4&lt;=$D35),($D38-$D44-SUM($G48:EB48))*EC41/12,0),0))</f>
        <v>0</v>
      </c>
      <c r="ED48" s="37">
        <f>IF(ED$4=$D35,$D38*(1-$D43)-SUM($G48:EC48),IF(AND(ED$4-$H$4&gt;0,ED$4-$H$4&lt;=$D35),ED46-IF(AND(ED$4-$H$4&gt;0,ED$4-$H$4&lt;=$D35),($D38-$D44-SUM($G48:EC48))*ED41/12,0),0))</f>
        <v>0</v>
      </c>
      <c r="EE48" s="37">
        <f>IF(EE$4=$D35,$D38*(1-$D43)-SUM($G48:ED48),IF(AND(EE$4-$H$4&gt;0,EE$4-$H$4&lt;=$D35),EE46-IF(AND(EE$4-$H$4&gt;0,EE$4-$H$4&lt;=$D35),($D38-$D44-SUM($G48:ED48))*EE41/12,0),0))</f>
        <v>0</v>
      </c>
      <c r="EF48" s="37">
        <f>IF(EF$4=$D35,$D38*(1-$D43)-SUM($G48:EE48),IF(AND(EF$4-$H$4&gt;0,EF$4-$H$4&lt;=$D35),EF46-IF(AND(EF$4-$H$4&gt;0,EF$4-$H$4&lt;=$D35),($D38-$D44-SUM($G48:EE48))*EF41/12,0),0))</f>
        <v>0</v>
      </c>
      <c r="EG48" s="37">
        <f>IF(EG$4=$D35,$D38*(1-$D43)-SUM($G48:EF48),IF(AND(EG$4-$H$4&gt;0,EG$4-$H$4&lt;=$D35),EG46-IF(AND(EG$4-$H$4&gt;0,EG$4-$H$4&lt;=$D35),($D38-$D44-SUM($G48:EF48))*EG41/12,0),0))</f>
        <v>0</v>
      </c>
      <c r="EH48" s="37">
        <f>IF(EH$4=$D35,$D38*(1-$D43)-SUM($G48:EG48),IF(AND(EH$4-$H$4&gt;0,EH$4-$H$4&lt;=$D35),EH46-IF(AND(EH$4-$H$4&gt;0,EH$4-$H$4&lt;=$D35),($D38-$D44-SUM($G48:EG48))*EH41/12,0),0))</f>
        <v>0</v>
      </c>
      <c r="EI48" s="37">
        <f>IF(EI$4=$D35,$D38*(1-$D43)-SUM($G48:EH48),IF(AND(EI$4-$H$4&gt;0,EI$4-$H$4&lt;=$D35),EI46-IF(AND(EI$4-$H$4&gt;0,EI$4-$H$4&lt;=$D35),($D38-$D44-SUM($G48:EH48))*EI41/12,0),0))</f>
        <v>0</v>
      </c>
      <c r="EJ48" s="37">
        <f>IF(EJ$4=$D35,$D38*(1-$D43)-SUM($G48:EI48),IF(AND(EJ$4-$H$4&gt;0,EJ$4-$H$4&lt;=$D35),EJ46-IF(AND(EJ$4-$H$4&gt;0,EJ$4-$H$4&lt;=$D35),($D38-$D44-SUM($G48:EI48))*EJ41/12,0),0))</f>
        <v>0</v>
      </c>
      <c r="EK48" s="37">
        <f>IF(EK$4=$D35,$D38*(1-$D43)-SUM($G48:EJ48),IF(AND(EK$4-$H$4&gt;0,EK$4-$H$4&lt;=$D35),EK46-IF(AND(EK$4-$H$4&gt;0,EK$4-$H$4&lt;=$D35),($D38-$D44-SUM($G48:EJ48))*EK41/12,0),0))</f>
        <v>0</v>
      </c>
      <c r="EL48" s="37">
        <f>IF(EL$4=$D35,$D38*(1-$D43)-SUM($G48:EK48),IF(AND(EL$4-$H$4&gt;0,EL$4-$H$4&lt;=$D35),EL46-IF(AND(EL$4-$H$4&gt;0,EL$4-$H$4&lt;=$D35),($D38-$D44-SUM($G48:EK48))*EL41/12,0),0))</f>
        <v>0</v>
      </c>
      <c r="EM48" s="37">
        <f>IF(EM$4=$D35,$D38*(1-$D43)-SUM($G48:EL48),IF(AND(EM$4-$H$4&gt;0,EM$4-$H$4&lt;=$D35),EM46-IF(AND(EM$4-$H$4&gt;0,EM$4-$H$4&lt;=$D35),($D38-$D44-SUM($G48:EL48))*EM41/12,0),0))</f>
        <v>0</v>
      </c>
      <c r="EN48" s="37">
        <f>IF(EN$4=$D35,$D38*(1-$D43)-SUM($G48:EM48),IF(AND(EN$4-$H$4&gt;0,EN$4-$H$4&lt;=$D35),EN46-IF(AND(EN$4-$H$4&gt;0,EN$4-$H$4&lt;=$D35),($D38-$D44-SUM($G48:EM48))*EN41/12,0),0))</f>
        <v>0</v>
      </c>
      <c r="EO48" s="37">
        <f>IF(EO$4=$D35,$D38*(1-$D43)-SUM($G48:EN48),IF(AND(EO$4-$H$4&gt;0,EO$4-$H$4&lt;=$D35),EO46-IF(AND(EO$4-$H$4&gt;0,EO$4-$H$4&lt;=$D35),($D38-$D44-SUM($G48:EN48))*EO41/12,0),0))</f>
        <v>0</v>
      </c>
      <c r="EP48" s="37">
        <f>IF(EP$4=$D35,$D38*(1-$D43)-SUM($G48:EO48),IF(AND(EP$4-$H$4&gt;0,EP$4-$H$4&lt;=$D35),EP46-IF(AND(EP$4-$H$4&gt;0,EP$4-$H$4&lt;=$D35),($D38-$D44-SUM($G48:EO48))*EP41/12,0),0))</f>
        <v>0</v>
      </c>
      <c r="EQ48" s="37">
        <f>IF(EQ$4=$D35,$D38*(1-$D43)-SUM($G48:EP48),IF(AND(EQ$4-$H$4&gt;0,EQ$4-$H$4&lt;=$D35),EQ46-IF(AND(EQ$4-$H$4&gt;0,EQ$4-$H$4&lt;=$D35),($D38-$D44-SUM($G48:EP48))*EQ41/12,0),0))</f>
        <v>0</v>
      </c>
      <c r="ER48" s="37">
        <f>IF(ER$4=$D35,$D38*(1-$D43)-SUM($G48:EQ48),IF(AND(ER$4-$H$4&gt;0,ER$4-$H$4&lt;=$D35),ER46-IF(AND(ER$4-$H$4&gt;0,ER$4-$H$4&lt;=$D35),($D38-$D44-SUM($G48:EQ48))*ER41/12,0),0))</f>
        <v>0</v>
      </c>
      <c r="ES48" s="37">
        <f>IF(ES$4=$D35,$D38*(1-$D43)-SUM($G48:ER48),IF(AND(ES$4-$H$4&gt;0,ES$4-$H$4&lt;=$D35),ES46-IF(AND(ES$4-$H$4&gt;0,ES$4-$H$4&lt;=$D35),($D38-$D44-SUM($G48:ER48))*ES41/12,0),0))</f>
        <v>0</v>
      </c>
      <c r="ET48" s="37">
        <f>IF(ET$4=$D35,$D38*(1-$D43)-SUM($G48:ES48),IF(AND(ET$4-$H$4&gt;0,ET$4-$H$4&lt;=$D35),ET46-IF(AND(ET$4-$H$4&gt;0,ET$4-$H$4&lt;=$D35),($D38-$D44-SUM($G48:ES48))*ET41/12,0),0))</f>
        <v>0</v>
      </c>
      <c r="EU48" s="37">
        <f>IF(EU$4=$D35,$D38*(1-$D43)-SUM($G48:ET48),IF(AND(EU$4-$H$4&gt;0,EU$4-$H$4&lt;=$D35),EU46-IF(AND(EU$4-$H$4&gt;0,EU$4-$H$4&lt;=$D35),($D38-$D44-SUM($G48:ET48))*EU41/12,0),0))</f>
        <v>0</v>
      </c>
      <c r="EV48" s="37">
        <f>IF(EV$4=$D35,$D38*(1-$D43)-SUM($G48:EU48),IF(AND(EV$4-$H$4&gt;0,EV$4-$H$4&lt;=$D35),EV46-IF(AND(EV$4-$H$4&gt;0,EV$4-$H$4&lt;=$D35),($D38-$D44-SUM($G48:EU48))*EV41/12,0),0))</f>
        <v>0</v>
      </c>
      <c r="EW48" s="37">
        <f>IF(EW$4=$D35,$D38*(1-$D43)-SUM($G48:EV48),IF(AND(EW$4-$H$4&gt;0,EW$4-$H$4&lt;=$D35),EW46-IF(AND(EW$4-$H$4&gt;0,EW$4-$H$4&lt;=$D35),($D38-$D44-SUM($G48:EV48))*EW41/12,0),0))</f>
        <v>0</v>
      </c>
      <c r="EX48" s="37">
        <f>IF(EX$4=$D35,$D38*(1-$D43)-SUM($G48:EW48),IF(AND(EX$4-$H$4&gt;0,EX$4-$H$4&lt;=$D35),EX46-IF(AND(EX$4-$H$4&gt;0,EX$4-$H$4&lt;=$D35),($D38-$D44-SUM($G48:EW48))*EX41/12,0),0))</f>
        <v>0</v>
      </c>
      <c r="EY48" s="37">
        <f>IF(EY$4=$D35,$D38*(1-$D43)-SUM($G48:EX48),IF(AND(EY$4-$H$4&gt;0,EY$4-$H$4&lt;=$D35),EY46-IF(AND(EY$4-$H$4&gt;0,EY$4-$H$4&lt;=$D35),($D38-$D44-SUM($G48:EX48))*EY41/12,0),0))</f>
        <v>0</v>
      </c>
      <c r="EZ48" s="37">
        <f>IF(EZ$4=$D35,$D38*(1-$D43)-SUM($G48:EY48),IF(AND(EZ$4-$H$4&gt;0,EZ$4-$H$4&lt;=$D35),EZ46-IF(AND(EZ$4-$H$4&gt;0,EZ$4-$H$4&lt;=$D35),($D38-$D44-SUM($G48:EY48))*EZ41/12,0),0))</f>
        <v>0</v>
      </c>
      <c r="FA48" s="37">
        <f>IF(FA$4=$D35,$D38*(1-$D43)-SUM($G48:EZ48),IF(AND(FA$4-$H$4&gt;0,FA$4-$H$4&lt;=$D35),FA46-IF(AND(FA$4-$H$4&gt;0,FA$4-$H$4&lt;=$D35),($D38-$D44-SUM($G48:EZ48))*FA41/12,0),0))</f>
        <v>0</v>
      </c>
      <c r="FB48" s="37">
        <f>IF(FB$4=$D35,$D38*(1-$D43)-SUM($G48:FA48),IF(AND(FB$4-$H$4&gt;0,FB$4-$H$4&lt;=$D35),FB46-IF(AND(FB$4-$H$4&gt;0,FB$4-$H$4&lt;=$D35),($D38-$D44-SUM($G48:FA48))*FB41/12,0),0))</f>
        <v>0</v>
      </c>
      <c r="FC48" s="37">
        <f>IF(FC$4=$D35,$D38*(1-$D43)-SUM($G48:FB48),IF(AND(FC$4-$H$4&gt;0,FC$4-$H$4&lt;=$D35),FC46-IF(AND(FC$4-$H$4&gt;0,FC$4-$H$4&lt;=$D35),($D38-$D44-SUM($G48:FB48))*FC41/12,0),0))</f>
        <v>0</v>
      </c>
      <c r="FD48" s="37">
        <f>IF(FD$4=$D35,$D38*(1-$D43)-SUM($G48:FC48),IF(AND(FD$4-$H$4&gt;0,FD$4-$H$4&lt;=$D35),FD46-IF(AND(FD$4-$H$4&gt;0,FD$4-$H$4&lt;=$D35),($D38-$D44-SUM($G48:FC48))*FD41/12,0),0))</f>
        <v>0</v>
      </c>
      <c r="FE48" s="37">
        <f>IF(FE$4=$D35,$D38*(1-$D43)-SUM($G48:FD48),IF(AND(FE$4-$H$4&gt;0,FE$4-$H$4&lt;=$D35),FE46-IF(AND(FE$4-$H$4&gt;0,FE$4-$H$4&lt;=$D35),($D38-$D44-SUM($G48:FD48))*FE41/12,0),0))</f>
        <v>0</v>
      </c>
      <c r="FF48" s="37">
        <f>IF(FF$4=$D35,$D38*(1-$D43)-SUM($G48:FE48),IF(AND(FF$4-$H$4&gt;0,FF$4-$H$4&lt;=$D35),FF46-IF(AND(FF$4-$H$4&gt;0,FF$4-$H$4&lt;=$D35),($D38-$D44-SUM($G48:FE48))*FF41/12,0),0))</f>
        <v>0</v>
      </c>
      <c r="FG48" s="37">
        <f>IF(FG$4=$D35,$D38*(1-$D43)-SUM($G48:FF48),IF(AND(FG$4-$H$4&gt;0,FG$4-$H$4&lt;=$D35),FG46-IF(AND(FG$4-$H$4&gt;0,FG$4-$H$4&lt;=$D35),($D38-$D44-SUM($G48:FF48))*FG41/12,0),0))</f>
        <v>0</v>
      </c>
      <c r="FH48" s="37">
        <f>IF(FH$4=$D35,$D38*(1-$D43)-SUM($G48:FG48),IF(AND(FH$4-$H$4&gt;0,FH$4-$H$4&lt;=$D35),FH46-IF(AND(FH$4-$H$4&gt;0,FH$4-$H$4&lt;=$D35),($D38-$D44-SUM($G48:FG48))*FH41/12,0),0))</f>
        <v>0</v>
      </c>
      <c r="FI48" s="37">
        <f>IF(FI$4=$D35,$D38*(1-$D43)-SUM($G48:FH48),IF(AND(FI$4-$H$4&gt;0,FI$4-$H$4&lt;=$D35),FI46-IF(AND(FI$4-$H$4&gt;0,FI$4-$H$4&lt;=$D35),($D38-$D44-SUM($G48:FH48))*FI41/12,0),0))</f>
        <v>0</v>
      </c>
      <c r="FJ48" s="37">
        <f>IF(FJ$4=$D35,$D38*(1-$D43)-SUM($G48:FI48),IF(AND(FJ$4-$H$4&gt;0,FJ$4-$H$4&lt;=$D35),FJ46-IF(AND(FJ$4-$H$4&gt;0,FJ$4-$H$4&lt;=$D35),($D38-$D44-SUM($G48:FI48))*FJ41/12,0),0))</f>
        <v>0</v>
      </c>
      <c r="FK48" s="37">
        <f>IF(FK$4=$D35,$D38*(1-$D43)-SUM($G48:FJ48),IF(AND(FK$4-$H$4&gt;0,FK$4-$H$4&lt;=$D35),FK46-IF(AND(FK$4-$H$4&gt;0,FK$4-$H$4&lt;=$D35),($D38-$D44-SUM($G48:FJ48))*FK41/12,0),0))</f>
        <v>0</v>
      </c>
      <c r="FL48" s="37">
        <f>IF(FL$4=$D35,$D38*(1-$D43)-SUM($G48:FK48),IF(AND(FL$4-$H$4&gt;0,FL$4-$H$4&lt;=$D35),FL46-IF(AND(FL$4-$H$4&gt;0,FL$4-$H$4&lt;=$D35),($D38-$D44-SUM($G48:FK48))*FL41/12,0),0))</f>
        <v>0</v>
      </c>
      <c r="FM48" s="37">
        <f>IF(FM$4=$D35,$D38*(1-$D43)-SUM($G48:FL48),IF(AND(FM$4-$H$4&gt;0,FM$4-$H$4&lt;=$D35),FM46-IF(AND(FM$4-$H$4&gt;0,FM$4-$H$4&lt;=$D35),($D38-$D44-SUM($G48:FL48))*FM41/12,0),0))</f>
        <v>0</v>
      </c>
      <c r="FN48" s="37">
        <f>IF(FN$4=$D35,$D38*(1-$D43)-SUM($G48:FM48),IF(AND(FN$4-$H$4&gt;0,FN$4-$H$4&lt;=$D35),FN46-IF(AND(FN$4-$H$4&gt;0,FN$4-$H$4&lt;=$D35),($D38-$D44-SUM($G48:FM48))*FN41/12,0),0))</f>
        <v>0</v>
      </c>
      <c r="FO48" s="37">
        <f>IF(FO$4=$D35,$D38*(1-$D43)-SUM($G48:FN48),IF(AND(FO$4-$H$4&gt;0,FO$4-$H$4&lt;=$D35),FO46-IF(AND(FO$4-$H$4&gt;0,FO$4-$H$4&lt;=$D35),($D38-$D44-SUM($G48:FN48))*FO41/12,0),0))</f>
        <v>0</v>
      </c>
      <c r="FP48" s="37">
        <f>IF(FP$4=$D35,$D38*(1-$D43)-SUM($G48:FO48),IF(AND(FP$4-$H$4&gt;0,FP$4-$H$4&lt;=$D35),FP46-IF(AND(FP$4-$H$4&gt;0,FP$4-$H$4&lt;=$D35),($D38-$D44-SUM($G48:FO48))*FP41/12,0),0))</f>
        <v>0</v>
      </c>
      <c r="FQ48" s="37">
        <f>IF(FQ$4=$D35,$D38*(1-$D43)-SUM($G48:FP48),IF(AND(FQ$4-$H$4&gt;0,FQ$4-$H$4&lt;=$D35),FQ46-IF(AND(FQ$4-$H$4&gt;0,FQ$4-$H$4&lt;=$D35),($D38-$D44-SUM($G48:FP48))*FQ41/12,0),0))</f>
        <v>0</v>
      </c>
      <c r="FR48" s="37">
        <f>IF(FR$4=$D35,$D38*(1-$D43)-SUM($G48:FQ48),IF(AND(FR$4-$H$4&gt;0,FR$4-$H$4&lt;=$D35),FR46-IF(AND(FR$4-$H$4&gt;0,FR$4-$H$4&lt;=$D35),($D38-$D44-SUM($G48:FQ48))*FR41/12,0),0))</f>
        <v>0</v>
      </c>
      <c r="FS48" s="37">
        <f>IF(FS$4=$D35,$D38*(1-$D43)-SUM($G48:FR48),IF(AND(FS$4-$H$4&gt;0,FS$4-$H$4&lt;=$D35),FS46-IF(AND(FS$4-$H$4&gt;0,FS$4-$H$4&lt;=$D35),($D38-$D44-SUM($G48:FR48))*FS41/12,0),0))</f>
        <v>0</v>
      </c>
      <c r="FT48" s="37">
        <f>IF(FT$4=$D35,$D38*(1-$D43)-SUM($G48:FS48),IF(AND(FT$4-$H$4&gt;0,FT$4-$H$4&lt;=$D35),FT46-IF(AND(FT$4-$H$4&gt;0,FT$4-$H$4&lt;=$D35),($D38-$D44-SUM($G48:FS48))*FT41/12,0),0))</f>
        <v>0</v>
      </c>
      <c r="FU48" s="37">
        <f>IF(FU$4=$D35,$D38*(1-$D43)-SUM($G48:FT48),IF(AND(FU$4-$H$4&gt;0,FU$4-$H$4&lt;=$D35),FU46-IF(AND(FU$4-$H$4&gt;0,FU$4-$H$4&lt;=$D35),($D38-$D44-SUM($G48:FT48))*FU41/12,0),0))</f>
        <v>0</v>
      </c>
      <c r="FV48" s="37">
        <f>IF(FV$4=$D35,$D38*(1-$D43)-SUM($G48:FU48),IF(AND(FV$4-$H$4&gt;0,FV$4-$H$4&lt;=$D35),FV46-IF(AND(FV$4-$H$4&gt;0,FV$4-$H$4&lt;=$D35),($D38-$D44-SUM($G48:FU48))*FV41/12,0),0))</f>
        <v>0</v>
      </c>
      <c r="FW48" s="37">
        <f>IF(FW$4=$D35,$D38*(1-$D43)-SUM($G48:FV48),IF(AND(FW$4-$H$4&gt;0,FW$4-$H$4&lt;=$D35),FW46-IF(AND(FW$4-$H$4&gt;0,FW$4-$H$4&lt;=$D35),($D38-$D44-SUM($G48:FV48))*FW41/12,0),0))</f>
        <v>0</v>
      </c>
      <c r="FX48" s="37">
        <f>IF(FX$4=$D35,$D38*(1-$D43)-SUM($G48:FW48),IF(AND(FX$4-$H$4&gt;0,FX$4-$H$4&lt;=$D35),FX46-IF(AND(FX$4-$H$4&gt;0,FX$4-$H$4&lt;=$D35),($D38-$D44-SUM($G48:FW48))*FX41/12,0),0))</f>
        <v>0</v>
      </c>
      <c r="FY48" s="37">
        <f>IF(FY$4=$D35,$D38*(1-$D43)-SUM($G48:FX48),IF(AND(FY$4-$H$4&gt;0,FY$4-$H$4&lt;=$D35),FY46-IF(AND(FY$4-$H$4&gt;0,FY$4-$H$4&lt;=$D35),($D38-$D44-SUM($G48:FX48))*FY41/12,0),0))</f>
        <v>0</v>
      </c>
      <c r="FZ48" s="37">
        <f>IF(FZ$4=$D35,$D38*(1-$D43)-SUM($G48:FY48),IF(AND(FZ$4-$H$4&gt;0,FZ$4-$H$4&lt;=$D35),FZ46-IF(AND(FZ$4-$H$4&gt;0,FZ$4-$H$4&lt;=$D35),($D38-$D44-SUM($G48:FY48))*FZ41/12,0),0))</f>
        <v>0</v>
      </c>
      <c r="GA48" s="37">
        <f>IF(GA$4=$D35,$D38*(1-$D43)-SUM($G48:FZ48),IF(AND(GA$4-$H$4&gt;0,GA$4-$H$4&lt;=$D35),GA46-IF(AND(GA$4-$H$4&gt;0,GA$4-$H$4&lt;=$D35),($D38-$D44-SUM($G48:FZ48))*GA41/12,0),0))</f>
        <v>0</v>
      </c>
      <c r="GB48" s="37">
        <f>IF(GB$4=$D35,$D38*(1-$D43)-SUM($G48:GA48),IF(AND(GB$4-$H$4&gt;0,GB$4-$H$4&lt;=$D35),GB46-IF(AND(GB$4-$H$4&gt;0,GB$4-$H$4&lt;=$D35),($D38-$D44-SUM($G48:GA48))*GB41/12,0),0))</f>
        <v>0</v>
      </c>
      <c r="GC48" s="37">
        <f>IF(GC$4=$D35,$D38*(1-$D43)-SUM($G48:GB48),IF(AND(GC$4-$H$4&gt;0,GC$4-$H$4&lt;=$D35),GC46-IF(AND(GC$4-$H$4&gt;0,GC$4-$H$4&lt;=$D35),($D38-$D44-SUM($G48:GB48))*GC41/12,0),0))</f>
        <v>0</v>
      </c>
      <c r="GD48" s="37">
        <f>IF(GD$4=$D35,$D38*(1-$D43)-SUM($G48:GC48),IF(AND(GD$4-$H$4&gt;0,GD$4-$H$4&lt;=$D35),GD46-IF(AND(GD$4-$H$4&gt;0,GD$4-$H$4&lt;=$D35),($D38-$D44-SUM($G48:GC48))*GD41/12,0),0))</f>
        <v>0</v>
      </c>
      <c r="GE48" s="37">
        <f>IF(GE$4=$D35,$D38*(1-$D43)-SUM($G48:GD48),IF(AND(GE$4-$H$4&gt;0,GE$4-$H$4&lt;=$D35),GE46-IF(AND(GE$4-$H$4&gt;0,GE$4-$H$4&lt;=$D35),($D38-$D44-SUM($G48:GD48))*GE41/12,0),0))</f>
        <v>0</v>
      </c>
      <c r="GF48" s="37">
        <f>IF(GF$4=$D35,$D38*(1-$D43)-SUM($G48:GE48),IF(AND(GF$4-$H$4&gt;0,GF$4-$H$4&lt;=$D35),GF46-IF(AND(GF$4-$H$4&gt;0,GF$4-$H$4&lt;=$D35),($D38-$D44-SUM($G48:GE48))*GF41/12,0),0))</f>
        <v>0</v>
      </c>
      <c r="GG48" s="37">
        <f>IF(GG$4=$D35,$D38*(1-$D43)-SUM($G48:GF48),IF(AND(GG$4-$H$4&gt;0,GG$4-$H$4&lt;=$D35),GG46-IF(AND(GG$4-$H$4&gt;0,GG$4-$H$4&lt;=$D35),($D38-$D44-SUM($G48:GF48))*GG41/12,0),0))</f>
        <v>0</v>
      </c>
      <c r="GH48" s="37">
        <f>IF(GH$4=$D35,$D38*(1-$D43)-SUM($G48:GG48),IF(AND(GH$4-$H$4&gt;0,GH$4-$H$4&lt;=$D35),GH46-IF(AND(GH$4-$H$4&gt;0,GH$4-$H$4&lt;=$D35),($D38-$D44-SUM($G48:GG48))*GH41/12,0),0))</f>
        <v>0</v>
      </c>
      <c r="GI48" s="37">
        <f>IF(GI$4=$D35,$D38*(1-$D43)-SUM($G48:GH48),IF(AND(GI$4-$H$4&gt;0,GI$4-$H$4&lt;=$D35),GI46-IF(AND(GI$4-$H$4&gt;0,GI$4-$H$4&lt;=$D35),($D38-$D44-SUM($G48:GH48))*GI41/12,0),0))</f>
        <v>0</v>
      </c>
      <c r="GJ48" s="37">
        <f>IF(GJ$4=$D35,$D38*(1-$D43)-SUM($G48:GI48),IF(AND(GJ$4-$H$4&gt;0,GJ$4-$H$4&lt;=$D35),GJ46-IF(AND(GJ$4-$H$4&gt;0,GJ$4-$H$4&lt;=$D35),($D38-$D44-SUM($G48:GI48))*GJ41/12,0),0))</f>
        <v>0</v>
      </c>
      <c r="GK48" s="37">
        <f>IF(GK$4=$D35,$D38*(1-$D43)-SUM($G48:GJ48),IF(AND(GK$4-$H$4&gt;0,GK$4-$H$4&lt;=$D35),GK46-IF(AND(GK$4-$H$4&gt;0,GK$4-$H$4&lt;=$D35),($D38-$D44-SUM($G48:GJ48))*GK41/12,0),0))</f>
        <v>0</v>
      </c>
      <c r="GL48" s="37">
        <f>IF(GL$4=$D35,$D38*(1-$D43)-SUM($G48:GK48),IF(AND(GL$4-$H$4&gt;0,GL$4-$H$4&lt;=$D35),GL46-IF(AND(GL$4-$H$4&gt;0,GL$4-$H$4&lt;=$D35),($D38-$D44-SUM($G48:GK48))*GL41/12,0),0))</f>
        <v>0</v>
      </c>
      <c r="GM48" s="37">
        <f>IF(GM$4=$D35,$D38*(1-$D43)-SUM($G48:GL48),IF(AND(GM$4-$H$4&gt;0,GM$4-$H$4&lt;=$D35),GM46-IF(AND(GM$4-$H$4&gt;0,GM$4-$H$4&lt;=$D35),($D38-$D44-SUM($G48:GL48))*GM41/12,0),0))</f>
        <v>0</v>
      </c>
      <c r="GN48" s="37">
        <f>IF(GN$4=$D35,$D38*(1-$D43)-SUM($G48:GM48),IF(AND(GN$4-$H$4&gt;0,GN$4-$H$4&lt;=$D35),GN46-IF(AND(GN$4-$H$4&gt;0,GN$4-$H$4&lt;=$D35),($D38-$D44-SUM($G48:GM48))*GN41/12,0),0))</f>
        <v>0</v>
      </c>
      <c r="GO48" s="37">
        <f>IF(GO$4=$D35,$D38*(1-$D43)-SUM($G48:GN48),IF(AND(GO$4-$H$4&gt;0,GO$4-$H$4&lt;=$D35),GO46-IF(AND(GO$4-$H$4&gt;0,GO$4-$H$4&lt;=$D35),($D38-$D44-SUM($G48:GN48))*GO41/12,0),0))</f>
        <v>0</v>
      </c>
      <c r="GP48" s="37">
        <f>IF(GP$4=$D35,$D38*(1-$D43)-SUM($G48:GO48),IF(AND(GP$4-$H$4&gt;0,GP$4-$H$4&lt;=$D35),GP46-IF(AND(GP$4-$H$4&gt;0,GP$4-$H$4&lt;=$D35),($D38-$D44-SUM($G48:GO48))*GP41/12,0),0))</f>
        <v>0</v>
      </c>
      <c r="GQ48" s="37">
        <f>IF(GQ$4=$D35,$D38*(1-$D43)-SUM($G48:GP48),IF(AND(GQ$4-$H$4&gt;0,GQ$4-$H$4&lt;=$D35),GQ46-IF(AND(GQ$4-$H$4&gt;0,GQ$4-$H$4&lt;=$D35),($D38-$D44-SUM($G48:GP48))*GQ41/12,0),0))</f>
        <v>0</v>
      </c>
      <c r="GR48" s="37">
        <f>IF(GR$4=$D35,$D38*(1-$D43)-SUM($G48:GQ48),IF(AND(GR$4-$H$4&gt;0,GR$4-$H$4&lt;=$D35),GR46-IF(AND(GR$4-$H$4&gt;0,GR$4-$H$4&lt;=$D35),($D38-$D44-SUM($G48:GQ48))*GR41/12,0),0))</f>
        <v>0</v>
      </c>
      <c r="GS48" s="37">
        <f>IF(GS$4=$D35,$D38*(1-$D43)-SUM($G48:GR48),IF(AND(GS$4-$H$4&gt;0,GS$4-$H$4&lt;=$D35),GS46-IF(AND(GS$4-$H$4&gt;0,GS$4-$H$4&lt;=$D35),($D38-$D44-SUM($G48:GR48))*GS41/12,0),0))</f>
        <v>0</v>
      </c>
      <c r="GT48" s="37">
        <f>IF(GT$4=$D35,$D38*(1-$D43)-SUM($G48:GS48),IF(AND(GT$4-$H$4&gt;0,GT$4-$H$4&lt;=$D35),GT46-IF(AND(GT$4-$H$4&gt;0,GT$4-$H$4&lt;=$D35),($D38-$D44-SUM($G48:GS48))*GT41/12,0),0))</f>
        <v>0</v>
      </c>
      <c r="GU48" s="37">
        <f>IF(GU$4=$D35,$D38*(1-$D43)-SUM($G48:GT48),IF(AND(GU$4-$H$4&gt;0,GU$4-$H$4&lt;=$D35),GU46-IF(AND(GU$4-$H$4&gt;0,GU$4-$H$4&lt;=$D35),($D38-$D44-SUM($G48:GT48))*GU41/12,0),0))</f>
        <v>0</v>
      </c>
      <c r="GV48" s="37">
        <f>IF(GV$4=$D35,$D38*(1-$D43)-SUM($G48:GU48),IF(AND(GV$4-$H$4&gt;0,GV$4-$H$4&lt;=$D35),GV46-IF(AND(GV$4-$H$4&gt;0,GV$4-$H$4&lt;=$D35),($D38-$D44-SUM($G48:GU48))*GV41/12,0),0))</f>
        <v>0</v>
      </c>
      <c r="GW48" s="37">
        <f>IF(GW$4=$D35,$D38*(1-$D43)-SUM($G48:GV48),IF(AND(GW$4-$H$4&gt;0,GW$4-$H$4&lt;=$D35),GW46-IF(AND(GW$4-$H$4&gt;0,GW$4-$H$4&lt;=$D35),($D38-$D44-SUM($G48:GV48))*GW41/12,0),0))</f>
        <v>0</v>
      </c>
      <c r="GX48" s="37">
        <f>IF(GX$4=$D35,$D38*(1-$D43)-SUM($G48:GW48),IF(AND(GX$4-$H$4&gt;0,GX$4-$H$4&lt;=$D35),GX46-IF(AND(GX$4-$H$4&gt;0,GX$4-$H$4&lt;=$D35),($D38-$D44-SUM($G48:GW48))*GX41/12,0),0))</f>
        <v>0</v>
      </c>
      <c r="GY48" s="37">
        <f>IF(GY$4=$D35,$D38*(1-$D43)-SUM($G48:GX48),IF(AND(GY$4-$H$4&gt;0,GY$4-$H$4&lt;=$D35),GY46-IF(AND(GY$4-$H$4&gt;0,GY$4-$H$4&lt;=$D35),($D38-$D44-SUM($G48:GX48))*GY41/12,0),0))</f>
        <v>0</v>
      </c>
      <c r="GZ48" s="37">
        <f>IF(GZ$4=$D35,$D38*(1-$D43)-SUM($G48:GY48),IF(AND(GZ$4-$H$4&gt;0,GZ$4-$H$4&lt;=$D35),GZ46-IF(AND(GZ$4-$H$4&gt;0,GZ$4-$H$4&lt;=$D35),($D38-$D44-SUM($G48:GY48))*GZ41/12,0),0))</f>
        <v>0</v>
      </c>
      <c r="HA48" s="37">
        <f>IF(HA$4=$D35,$D38*(1-$D43)-SUM($G48:GZ48),IF(AND(HA$4-$H$4&gt;0,HA$4-$H$4&lt;=$D35),HA46-IF(AND(HA$4-$H$4&gt;0,HA$4-$H$4&lt;=$D35),($D38-$D44-SUM($G48:GZ48))*HA41/12,0),0))</f>
        <v>0</v>
      </c>
      <c r="HB48" s="37">
        <f>IF(HB$4=$D35,$D38*(1-$D43)-SUM($G48:HA48),IF(AND(HB$4-$H$4&gt;0,HB$4-$H$4&lt;=$D35),HB46-IF(AND(HB$4-$H$4&gt;0,HB$4-$H$4&lt;=$D35),($D38-$D44-SUM($G48:HA48))*HB41/12,0),0))</f>
        <v>0</v>
      </c>
      <c r="HC48" s="37">
        <f>IF(HC$4=$D35,$D38*(1-$D43)-SUM($G48:HB48),IF(AND(HC$4-$H$4&gt;0,HC$4-$H$4&lt;=$D35),HC46-IF(AND(HC$4-$H$4&gt;0,HC$4-$H$4&lt;=$D35),($D38-$D44-SUM($G48:HB48))*HC41/12,0),0))</f>
        <v>0</v>
      </c>
      <c r="HD48" s="37">
        <f>IF(HD$4=$D35,$D38*(1-$D43)-SUM($G48:HC48),IF(AND(HD$4-$H$4&gt;0,HD$4-$H$4&lt;=$D35),HD46-IF(AND(HD$4-$H$4&gt;0,HD$4-$H$4&lt;=$D35),($D38-$D44-SUM($G48:HC48))*HD41/12,0),0))</f>
        <v>0</v>
      </c>
      <c r="HE48" s="37">
        <f>IF(HE$4=$D35,$D38*(1-$D43)-SUM($G48:HD48),IF(AND(HE$4-$H$4&gt;0,HE$4-$H$4&lt;=$D35),HE46-IF(AND(HE$4-$H$4&gt;0,HE$4-$H$4&lt;=$D35),($D38-$D44-SUM($G48:HD48))*HE41/12,0),0))</f>
        <v>0</v>
      </c>
      <c r="HF48" s="37">
        <f>IF(HF$4=$D35,$D38*(1-$D43)-SUM($G48:HE48),IF(AND(HF$4-$H$4&gt;0,HF$4-$H$4&lt;=$D35),HF46-IF(AND(HF$4-$H$4&gt;0,HF$4-$H$4&lt;=$D35),($D38-$D44-SUM($G48:HE48))*HF41/12,0),0))</f>
        <v>0</v>
      </c>
      <c r="HG48" s="37">
        <f>IF(HG$4=$D35,$D38*(1-$D43)-SUM($G48:HF48),IF(AND(HG$4-$H$4&gt;0,HG$4-$H$4&lt;=$D35),HG46-IF(AND(HG$4-$H$4&gt;0,HG$4-$H$4&lt;=$D35),($D38-$D44-SUM($G48:HF48))*HG41/12,0),0))</f>
        <v>0</v>
      </c>
      <c r="HH48" s="37">
        <f>IF(HH$4=$D35,$D38*(1-$D43)-SUM($G48:HG48),IF(AND(HH$4-$H$4&gt;0,HH$4-$H$4&lt;=$D35),HH46-IF(AND(HH$4-$H$4&gt;0,HH$4-$H$4&lt;=$D35),($D38-$D44-SUM($G48:HG48))*HH41/12,0),0))</f>
        <v>0</v>
      </c>
      <c r="HI48" s="37">
        <f>IF(HI$4=$D35,$D38*(1-$D43)-SUM($G48:HH48),IF(AND(HI$4-$H$4&gt;0,HI$4-$H$4&lt;=$D35),HI46-IF(AND(HI$4-$H$4&gt;0,HI$4-$H$4&lt;=$D35),($D38-$D44-SUM($G48:HH48))*HI41/12,0),0))</f>
        <v>0</v>
      </c>
      <c r="HJ48" s="37">
        <f>IF(HJ$4=$D35,$D38*(1-$D43)-SUM($G48:HI48),IF(AND(HJ$4-$H$4&gt;0,HJ$4-$H$4&lt;=$D35),HJ46-IF(AND(HJ$4-$H$4&gt;0,HJ$4-$H$4&lt;=$D35),($D38-$D44-SUM($G48:HI48))*HJ41/12,0),0))</f>
        <v>0</v>
      </c>
      <c r="HK48" s="37">
        <f>IF(HK$4=$D35,$D38*(1-$D43)-SUM($G48:HJ48),IF(AND(HK$4-$H$4&gt;0,HK$4-$H$4&lt;=$D35),HK46-IF(AND(HK$4-$H$4&gt;0,HK$4-$H$4&lt;=$D35),($D38-$D44-SUM($G48:HJ48))*HK41/12,0),0))</f>
        <v>0</v>
      </c>
      <c r="HL48" s="37">
        <f>IF(HL$4=$D35,$D38*(1-$D43)-SUM($G48:HK48),IF(AND(HL$4-$H$4&gt;0,HL$4-$H$4&lt;=$D35),HL46-IF(AND(HL$4-$H$4&gt;0,HL$4-$H$4&lt;=$D35),($D38-$D44-SUM($G48:HK48))*HL41/12,0),0))</f>
        <v>0</v>
      </c>
      <c r="HM48" s="37">
        <f>IF(HM$4=$D35,$D38*(1-$D43)-SUM($G48:HL48),IF(AND(HM$4-$H$4&gt;0,HM$4-$H$4&lt;=$D35),HM46-IF(AND(HM$4-$H$4&gt;0,HM$4-$H$4&lt;=$D35),($D38-$D44-SUM($G48:HL48))*HM41/12,0),0))</f>
        <v>0</v>
      </c>
      <c r="HN48" s="37">
        <f>IF(HN$4=$D35,$D38*(1-$D43)-SUM($G48:HM48),IF(AND(HN$4-$H$4&gt;0,HN$4-$H$4&lt;=$D35),HN46-IF(AND(HN$4-$H$4&gt;0,HN$4-$H$4&lt;=$D35),($D38-$D44-SUM($G48:HM48))*HN41/12,0),0))</f>
        <v>0</v>
      </c>
      <c r="HO48" s="37">
        <f>IF(HO$4=$D35,$D38*(1-$D43)-SUM($G48:HN48),IF(AND(HO$4-$H$4&gt;0,HO$4-$H$4&lt;=$D35),HO46-IF(AND(HO$4-$H$4&gt;0,HO$4-$H$4&lt;=$D35),($D38-$D44-SUM($G48:HN48))*HO41/12,0),0))</f>
        <v>0</v>
      </c>
      <c r="HP48" s="37">
        <f>IF(HP$4=$D35,$D38*(1-$D43)-SUM($G48:HO48),IF(AND(HP$4-$H$4&gt;0,HP$4-$H$4&lt;=$D35),HP46-IF(AND(HP$4-$H$4&gt;0,HP$4-$H$4&lt;=$D35),($D38-$D44-SUM($G48:HO48))*HP41/12,0),0))</f>
        <v>0</v>
      </c>
      <c r="HQ48" s="37">
        <f>IF(HQ$4=$D35,$D38*(1-$D43)-SUM($G48:HP48),IF(AND(HQ$4-$H$4&gt;0,HQ$4-$H$4&lt;=$D35),HQ46-IF(AND(HQ$4-$H$4&gt;0,HQ$4-$H$4&lt;=$D35),($D38-$D44-SUM($G48:HP48))*HQ41/12,0),0))</f>
        <v>0</v>
      </c>
      <c r="HR48" s="37">
        <f>IF(HR$4=$D35,$D38*(1-$D43)-SUM($G48:HQ48),IF(AND(HR$4-$H$4&gt;0,HR$4-$H$4&lt;=$D35),HR46-IF(AND(HR$4-$H$4&gt;0,HR$4-$H$4&lt;=$D35),($D38-$D44-SUM($G48:HQ48))*HR41/12,0),0))</f>
        <v>0</v>
      </c>
      <c r="HS48" s="37">
        <f>IF(HS$4=$D35,$D38*(1-$D43)-SUM($G48:HR48),IF(AND(HS$4-$H$4&gt;0,HS$4-$H$4&lt;=$D35),HS46-IF(AND(HS$4-$H$4&gt;0,HS$4-$H$4&lt;=$D35),($D38-$D44-SUM($G48:HR48))*HS41/12,0),0))</f>
        <v>0</v>
      </c>
      <c r="HT48" s="37">
        <f>IF(HT$4=$D35,$D38*(1-$D43)-SUM($G48:HS48),IF(AND(HT$4-$H$4&gt;0,HT$4-$H$4&lt;=$D35),HT46-IF(AND(HT$4-$H$4&gt;0,HT$4-$H$4&lt;=$D35),($D38-$D44-SUM($G48:HS48))*HT41/12,0),0))</f>
        <v>0</v>
      </c>
      <c r="HU48" s="37">
        <f>IF(HU$4=$D35,$D38*(1-$D43)-SUM($G48:HT48),IF(AND(HU$4-$H$4&gt;0,HU$4-$H$4&lt;=$D35),HU46-IF(AND(HU$4-$H$4&gt;0,HU$4-$H$4&lt;=$D35),($D38-$D44-SUM($G48:HT48))*HU41/12,0),0))</f>
        <v>0</v>
      </c>
      <c r="HV48" s="37">
        <f>IF(HV$4=$D35,$D38*(1-$D43)-SUM($G48:HU48),IF(AND(HV$4-$H$4&gt;0,HV$4-$H$4&lt;=$D35),HV46-IF(AND(HV$4-$H$4&gt;0,HV$4-$H$4&lt;=$D35),($D38-$D44-SUM($G48:HU48))*HV41/12,0),0))</f>
        <v>0</v>
      </c>
      <c r="HW48" s="37">
        <f>IF(HW$4=$D35,$D38*(1-$D43)-SUM($G48:HV48),IF(AND(HW$4-$H$4&gt;0,HW$4-$H$4&lt;=$D35),HW46-IF(AND(HW$4-$H$4&gt;0,HW$4-$H$4&lt;=$D35),($D38-$D44-SUM($G48:HV48))*HW41/12,0),0))</f>
        <v>0</v>
      </c>
      <c r="HX48" s="37">
        <f>IF(HX$4=$D35,$D38*(1-$D43)-SUM($G48:HW48),IF(AND(HX$4-$H$4&gt;0,HX$4-$H$4&lt;=$D35),HX46-IF(AND(HX$4-$H$4&gt;0,HX$4-$H$4&lt;=$D35),($D38-$D44-SUM($G48:HW48))*HX41/12,0),0))</f>
        <v>0</v>
      </c>
      <c r="HY48" s="37">
        <f>IF(HY$4=$D35,$D38*(1-$D43)-SUM($G48:HX48),IF(AND(HY$4-$H$4&gt;0,HY$4-$H$4&lt;=$D35),HY46-IF(AND(HY$4-$H$4&gt;0,HY$4-$H$4&lt;=$D35),($D38-$D44-SUM($G48:HX48))*HY41/12,0),0))</f>
        <v>0</v>
      </c>
      <c r="HZ48" s="37">
        <f>IF(HZ$4=$D35,$D38*(1-$D43)-SUM($G48:HY48),IF(AND(HZ$4-$H$4&gt;0,HZ$4-$H$4&lt;=$D35),HZ46-IF(AND(HZ$4-$H$4&gt;0,HZ$4-$H$4&lt;=$D35),($D38-$D44-SUM($G48:HY48))*HZ41/12,0),0))</f>
        <v>0</v>
      </c>
      <c r="IA48" s="37">
        <f>IF(IA$4=$D35,$D38*(1-$D43)-SUM($G48:HZ48),IF(AND(IA$4-$H$4&gt;0,IA$4-$H$4&lt;=$D35),IA46-IF(AND(IA$4-$H$4&gt;0,IA$4-$H$4&lt;=$D35),($D38-$D44-SUM($G48:HZ48))*IA41/12,0),0))</f>
        <v>0</v>
      </c>
      <c r="IB48" s="37">
        <f>IF(IB$4=$D35,$D38*(1-$D43)-SUM($G48:IA48),IF(AND(IB$4-$H$4&gt;0,IB$4-$H$4&lt;=$D35),IB46-IF(AND(IB$4-$H$4&gt;0,IB$4-$H$4&lt;=$D35),($D38-$D44-SUM($G48:IA48))*IB41/12,0),0))</f>
        <v>0</v>
      </c>
      <c r="IC48" s="37">
        <f>IF(IC$4=$D35,$D38*(1-$D43)-SUM($G48:IB48),IF(AND(IC$4-$H$4&gt;0,IC$4-$H$4&lt;=$D35),IC46-IF(AND(IC$4-$H$4&gt;0,IC$4-$H$4&lt;=$D35),($D38-$D44-SUM($G48:IB48))*IC41/12,0),0))</f>
        <v>0</v>
      </c>
      <c r="ID48" s="37">
        <f>IF(ID$4=$D35,$D38*(1-$D43)-SUM($G48:IC48),IF(AND(ID$4-$H$4&gt;0,ID$4-$H$4&lt;=$D35),ID46-IF(AND(ID$4-$H$4&gt;0,ID$4-$H$4&lt;=$D35),($D38-$D44-SUM($G48:IC48))*ID41/12,0),0))</f>
        <v>0</v>
      </c>
      <c r="IE48" s="37">
        <f>IF(IE$4=$D35,$D38*(1-$D43)-SUM($G48:ID48),IF(AND(IE$4-$H$4&gt;0,IE$4-$H$4&lt;=$D35),IE46-IF(AND(IE$4-$H$4&gt;0,IE$4-$H$4&lt;=$D35),($D38-$D44-SUM($G48:ID48))*IE41/12,0),0))</f>
        <v>0</v>
      </c>
      <c r="IF48" s="37">
        <f>IF(IF$4=$D35,$D38*(1-$D43)-SUM($G48:IE48),IF(AND(IF$4-$H$4&gt;0,IF$4-$H$4&lt;=$D35),IF46-IF(AND(IF$4-$H$4&gt;0,IF$4-$H$4&lt;=$D35),($D38-$D44-SUM($G48:IE48))*IF41/12,0),0))</f>
        <v>0</v>
      </c>
      <c r="IG48" s="37">
        <f>IF(IG$4=$D35,$D38*(1-$D43)-SUM($G48:IF48),IF(AND(IG$4-$H$4&gt;0,IG$4-$H$4&lt;=$D35),IG46-IF(AND(IG$4-$H$4&gt;0,IG$4-$H$4&lt;=$D35),($D38-$D44-SUM($G48:IF48))*IG41/12,0),0))</f>
        <v>0</v>
      </c>
      <c r="IH48" s="37">
        <f>IF(IH$4=$D35,$D38*(1-$D43)-SUM($G48:IG48),IF(AND(IH$4-$H$4&gt;0,IH$4-$H$4&lt;=$D35),IH46-IF(AND(IH$4-$H$4&gt;0,IH$4-$H$4&lt;=$D35),($D38-$D44-SUM($G48:IG48))*IH41/12,0),0))</f>
        <v>0</v>
      </c>
      <c r="II48" s="37">
        <f>IF(II$4=$D35,$D38*(1-$D43)-SUM($G48:IH48),IF(AND(II$4-$H$4&gt;0,II$4-$H$4&lt;=$D35),II46-IF(AND(II$4-$H$4&gt;0,II$4-$H$4&lt;=$D35),($D38-$D44-SUM($G48:IH48))*II41/12,0),0))</f>
        <v>0</v>
      </c>
      <c r="IJ48" s="37">
        <f>IF(IJ$4=$D35,$D38*(1-$D43)-SUM($G48:II48),IF(AND(IJ$4-$H$4&gt;0,IJ$4-$H$4&lt;=$D35),IJ46-IF(AND(IJ$4-$H$4&gt;0,IJ$4-$H$4&lt;=$D35),($D38-$D44-SUM($G48:II48))*IJ41/12,0),0))</f>
        <v>0</v>
      </c>
      <c r="IK48" s="37">
        <f>IF(IK$4=$D35,$D38*(1-$D43)-SUM($G48:IJ48),IF(AND(IK$4-$H$4&gt;0,IK$4-$H$4&lt;=$D35),IK46-IF(AND(IK$4-$H$4&gt;0,IK$4-$H$4&lt;=$D35),($D38-$D44-SUM($G48:IJ48))*IK41/12,0),0))</f>
        <v>0</v>
      </c>
      <c r="IL48" s="37">
        <f>IF(IL$4=$D35,$D38*(1-$D43)-SUM($G48:IK48),IF(AND(IL$4-$H$4&gt;0,IL$4-$H$4&lt;=$D35),IL46-IF(AND(IL$4-$H$4&gt;0,IL$4-$H$4&lt;=$D35),($D38-$D44-SUM($G48:IK48))*IL41/12,0),0))</f>
        <v>0</v>
      </c>
      <c r="IM48" s="37">
        <f>IF(IM$4=$D35,$D38*(1-$D43)-SUM($G48:IL48),IF(AND(IM$4-$H$4&gt;0,IM$4-$H$4&lt;=$D35),IM46-IF(AND(IM$4-$H$4&gt;0,IM$4-$H$4&lt;=$D35),($D38-$D44-SUM($G48:IL48))*IM41/12,0),0))</f>
        <v>0</v>
      </c>
      <c r="IN48" s="37">
        <f>IF(IN$4=$D35,$D38*(1-$D43)-SUM($G48:IM48),IF(AND(IN$4-$H$4&gt;0,IN$4-$H$4&lt;=$D35),IN46-IF(AND(IN$4-$H$4&gt;0,IN$4-$H$4&lt;=$D35),($D38-$D44-SUM($G48:IM48))*IN41/12,0),0))</f>
        <v>0</v>
      </c>
      <c r="IO48" s="37">
        <f>IF(IO$4=$D35,$D38*(1-$D43)-SUM($G48:IN48),IF(AND(IO$4-$H$4&gt;0,IO$4-$H$4&lt;=$D35),IO46-IF(AND(IO$4-$H$4&gt;0,IO$4-$H$4&lt;=$D35),($D38-$D44-SUM($G48:IN48))*IO41/12,0),0))</f>
        <v>0</v>
      </c>
      <c r="IP48" s="37">
        <f>IF(IP$4=$D35,$D38*(1-$D43)-SUM($G48:IO48),IF(AND(IP$4-$H$4&gt;0,IP$4-$H$4&lt;=$D35),IP46-IF(AND(IP$4-$H$4&gt;0,IP$4-$H$4&lt;=$D35),($D38-$D44-SUM($G48:IO48))*IP41/12,0),0))</f>
        <v>0</v>
      </c>
      <c r="IQ48" s="37">
        <f>IF(IQ$4=$D35,$D38*(1-$D43)-SUM($G48:IP48),IF(AND(IQ$4-$H$4&gt;0,IQ$4-$H$4&lt;=$D35),IQ46-IF(AND(IQ$4-$H$4&gt;0,IQ$4-$H$4&lt;=$D35),($D38-$D44-SUM($G48:IP48))*IQ41/12,0),0))</f>
        <v>0</v>
      </c>
      <c r="IR48" s="37">
        <f>IF(IR$4=$D35,$D38*(1-$D43)-SUM($G48:IQ48),IF(AND(IR$4-$H$4&gt;0,IR$4-$H$4&lt;=$D35),IR46-IF(AND(IR$4-$H$4&gt;0,IR$4-$H$4&lt;=$D35),($D38-$D44-SUM($G48:IQ48))*IR41/12,0),0))</f>
        <v>0</v>
      </c>
      <c r="IS48" s="37">
        <f>IF(IS$4=$D35,$D38*(1-$D43)-SUM($G48:IR48),IF(AND(IS$4-$H$4&gt;0,IS$4-$H$4&lt;=$D35),IS46-IF(AND(IS$4-$H$4&gt;0,IS$4-$H$4&lt;=$D35),($D38-$D44-SUM($G48:IR48))*IS41/12,0),0))</f>
        <v>0</v>
      </c>
      <c r="IT48" s="37">
        <f>IF(IT$4=$D35,$D38*(1-$D43)-SUM($G48:IS48),IF(AND(IT$4-$H$4&gt;0,IT$4-$H$4&lt;=$D35),IT46-IF(AND(IT$4-$H$4&gt;0,IT$4-$H$4&lt;=$D35),($D38-$D44-SUM($G48:IS48))*IT41/12,0),0))</f>
        <v>0</v>
      </c>
      <c r="IU48" s="37">
        <f>IF(IU$4=$D35,$D38*(1-$D43)-SUM($G48:IT48),IF(AND(IU$4-$H$4&gt;0,IU$4-$H$4&lt;=$D35),IU46-IF(AND(IU$4-$H$4&gt;0,IU$4-$H$4&lt;=$D35),($D38-$D44-SUM($G48:IT48))*IU41/12,0),0))</f>
        <v>0</v>
      </c>
      <c r="IV48" s="37">
        <f>IF(IV$4=$D35,$D38*(1-$D43)-SUM($G48:IU48),IF(AND(IV$4-$H$4&gt;0,IV$4-$H$4&lt;=$D35),IV46-IF(AND(IV$4-$H$4&gt;0,IV$4-$H$4&lt;=$D35),($D38-$D44-SUM($G48:IU48))*IV41/12,0),0))</f>
        <v>0</v>
      </c>
      <c r="IW48" s="37">
        <f>IF(IW$4=$D35,$D38*(1-$D43)-SUM($G48:IV48),IF(AND(IW$4-$H$4&gt;0,IW$4-$H$4&lt;=$D35),IW46-IF(AND(IW$4-$H$4&gt;0,IW$4-$H$4&lt;=$D35),($D38-$D44-SUM($G48:IV48))*IW41/12,0),0))</f>
        <v>0</v>
      </c>
      <c r="IX48" s="37">
        <f>IF(IX$4=$D35,$D38*(1-$D43)-SUM($G48:IW48),IF(AND(IX$4-$H$4&gt;0,IX$4-$H$4&lt;=$D35),IX46-IF(AND(IX$4-$H$4&gt;0,IX$4-$H$4&lt;=$D35),($D38-$D44-SUM($G48:IW48))*IX41/12,0),0))</f>
        <v>0</v>
      </c>
      <c r="IY48" s="37">
        <f>IF(IY$4=$D35,$D38*(1-$D43)-SUM($G48:IX48),IF(AND(IY$4-$H$4&gt;0,IY$4-$H$4&lt;=$D35),IY46-IF(AND(IY$4-$H$4&gt;0,IY$4-$H$4&lt;=$D35),($D38-$D44-SUM($G48:IX48))*IY41/12,0),0))</f>
        <v>0</v>
      </c>
      <c r="IZ48" s="37">
        <f>IF(IZ$4=$D35,$D38*(1-$D43)-SUM($G48:IY48),IF(AND(IZ$4-$H$4&gt;0,IZ$4-$H$4&lt;=$D35),IZ46-IF(AND(IZ$4-$H$4&gt;0,IZ$4-$H$4&lt;=$D35),($D38-$D44-SUM($G48:IY48))*IZ41/12,0),0))</f>
        <v>0</v>
      </c>
      <c r="JA48" s="37">
        <f>IF(JA$4=$D35,$D38*(1-$D43)-SUM($G48:IZ48),IF(AND(JA$4-$H$4&gt;0,JA$4-$H$4&lt;=$D35),JA46-IF(AND(JA$4-$H$4&gt;0,JA$4-$H$4&lt;=$D35),($D38-$D44-SUM($G48:IZ48))*JA41/12,0),0))</f>
        <v>0</v>
      </c>
      <c r="JB48" s="37">
        <f>IF(JB$4=$D35,$D38*(1-$D43)-SUM($G48:JA48),IF(AND(JB$4-$H$4&gt;0,JB$4-$H$4&lt;=$D35),JB46-IF(AND(JB$4-$H$4&gt;0,JB$4-$H$4&lt;=$D35),($D38-$D44-SUM($G48:JA48))*JB41/12,0),0))</f>
        <v>0</v>
      </c>
      <c r="JC48" s="37">
        <f>IF(JC$4=$D35,$D38*(1-$D43)-SUM($G48:JB48),IF(AND(JC$4-$H$4&gt;0,JC$4-$H$4&lt;=$D35),JC46-IF(AND(JC$4-$H$4&gt;0,JC$4-$H$4&lt;=$D35),($D38-$D44-SUM($G48:JB48))*JC41/12,0),0))</f>
        <v>0</v>
      </c>
      <c r="JD48" s="37">
        <f>IF(JD$4=$D35,$D38*(1-$D43)-SUM($G48:JC48),IF(AND(JD$4-$H$4&gt;0,JD$4-$H$4&lt;=$D35),JD46-IF(AND(JD$4-$H$4&gt;0,JD$4-$H$4&lt;=$D35),($D38-$D44-SUM($G48:JC48))*JD41/12,0),0))</f>
        <v>0</v>
      </c>
      <c r="JE48" s="37">
        <f>IF(JE$4=$D35,$D38*(1-$D43)-SUM($G48:JD48),IF(AND(JE$4-$H$4&gt;0,JE$4-$H$4&lt;=$D35),JE46-IF(AND(JE$4-$H$4&gt;0,JE$4-$H$4&lt;=$D35),($D38-$D44-SUM($G48:JD48))*JE41/12,0),0))</f>
        <v>0</v>
      </c>
      <c r="JF48" s="37">
        <f>IF(JF$4=$D35,$D38*(1-$D43)-SUM($G48:JE48),IF(AND(JF$4-$H$4&gt;0,JF$4-$H$4&lt;=$D35),JF46-IF(AND(JF$4-$H$4&gt;0,JF$4-$H$4&lt;=$D35),($D38-$D44-SUM($G48:JE48))*JF41/12,0),0))</f>
        <v>0</v>
      </c>
      <c r="JG48" s="37">
        <f>IF(JG$4=$D35,$D38*(1-$D43)-SUM($G48:JF48),IF(AND(JG$4-$H$4&gt;0,JG$4-$H$4&lt;=$D35),JG46-IF(AND(JG$4-$H$4&gt;0,JG$4-$H$4&lt;=$D35),($D38-$D44-SUM($G48:JF48))*JG41/12,0),0))</f>
        <v>0</v>
      </c>
      <c r="JH48" s="37">
        <f>IF(JH$4=$D35,$D38*(1-$D43)-SUM($G48:JG48),IF(AND(JH$4-$H$4&gt;0,JH$4-$H$4&lt;=$D35),JH46-IF(AND(JH$4-$H$4&gt;0,JH$4-$H$4&lt;=$D35),($D38-$D44-SUM($G48:JG48))*JH41/12,0),0))</f>
        <v>0</v>
      </c>
      <c r="JI48" s="37">
        <f>IF(JI$4=$D35,$D38*(1-$D43)-SUM($G48:JH48),IF(AND(JI$4-$H$4&gt;0,JI$4-$H$4&lt;=$D35),JI46-IF(AND(JI$4-$H$4&gt;0,JI$4-$H$4&lt;=$D35),($D38-$D44-SUM($G48:JH48))*JI41/12,0),0))</f>
        <v>0</v>
      </c>
      <c r="JJ48" s="37">
        <f>IF(JJ$4=$D35,$D38*(1-$D43)-SUM($G48:JI48),IF(AND(JJ$4-$H$4&gt;0,JJ$4-$H$4&lt;=$D35),JJ46-IF(AND(JJ$4-$H$4&gt;0,JJ$4-$H$4&lt;=$D35),($D38-$D44-SUM($G48:JI48))*JJ41/12,0),0))</f>
        <v>0</v>
      </c>
      <c r="JK48" s="37">
        <f>IF(JK$4=$D35,$D38*(1-$D43)-SUM($G48:JJ48),IF(AND(JK$4-$H$4&gt;0,JK$4-$H$4&lt;=$D35),JK46-IF(AND(JK$4-$H$4&gt;0,JK$4-$H$4&lt;=$D35),($D38-$D44-SUM($G48:JJ48))*JK41/12,0),0))</f>
        <v>0</v>
      </c>
      <c r="JL48" s="37">
        <f>IF(JL$4=$D35,$D38*(1-$D43)-SUM($G48:JK48),IF(AND(JL$4-$H$4&gt;0,JL$4-$H$4&lt;=$D35),JL46-IF(AND(JL$4-$H$4&gt;0,JL$4-$H$4&lt;=$D35),($D38-$D44-SUM($G48:JK48))*JL41/12,0),0))</f>
        <v>0</v>
      </c>
      <c r="JM48" s="37">
        <f>IF(JM$4=$D35,$D38*(1-$D43)-SUM($G48:JL48),IF(AND(JM$4-$H$4&gt;0,JM$4-$H$4&lt;=$D35),JM46-IF(AND(JM$4-$H$4&gt;0,JM$4-$H$4&lt;=$D35),($D38-$D44-SUM($G48:JL48))*JM41/12,0),0))</f>
        <v>0</v>
      </c>
      <c r="JN48" s="37">
        <f>IF(JN$4=$D35,$D38*(1-$D43)-SUM($G48:JM48),IF(AND(JN$4-$H$4&gt;0,JN$4-$H$4&lt;=$D35),JN46-IF(AND(JN$4-$H$4&gt;0,JN$4-$H$4&lt;=$D35),($D38-$D44-SUM($G48:JM48))*JN41/12,0),0))</f>
        <v>0</v>
      </c>
      <c r="JO48" s="37">
        <f>IF(JO$4=$D35,$D38*(1-$D43)-SUM($G48:JN48),IF(AND(JO$4-$H$4&gt;0,JO$4-$H$4&lt;=$D35),JO46-IF(AND(JO$4-$H$4&gt;0,JO$4-$H$4&lt;=$D35),($D38-$D44-SUM($G48:JN48))*JO41/12,0),0))</f>
        <v>0</v>
      </c>
      <c r="JP48" s="37">
        <f>IF(JP$4=$D35,$D38*(1-$D43)-SUM($G48:JO48),IF(AND(JP$4-$H$4&gt;0,JP$4-$H$4&lt;=$D35),JP46-IF(AND(JP$4-$H$4&gt;0,JP$4-$H$4&lt;=$D35),($D38-$D44-SUM($G48:JO48))*JP41/12,0),0))</f>
        <v>0</v>
      </c>
      <c r="JQ48" s="37">
        <f>IF(JQ$4=$D35,$D38*(1-$D43)-SUM($G48:JP48),IF(AND(JQ$4-$H$4&gt;0,JQ$4-$H$4&lt;=$D35),JQ46-IF(AND(JQ$4-$H$4&gt;0,JQ$4-$H$4&lt;=$D35),($D38-$D44-SUM($G48:JP48))*JQ41/12,0),0))</f>
        <v>0</v>
      </c>
      <c r="JR48" s="37">
        <f>IF(JR$4=$D35,$D38*(1-$D43)-SUM($G48:JQ48),IF(AND(JR$4-$H$4&gt;0,JR$4-$H$4&lt;=$D35),JR46-IF(AND(JR$4-$H$4&gt;0,JR$4-$H$4&lt;=$D35),($D38-$D44-SUM($G48:JQ48))*JR41/12,0),0))</f>
        <v>0</v>
      </c>
      <c r="JS48" s="37">
        <f>IF(JS$4=$D35,$D38*(1-$D43)-SUM($G48:JR48),IF(AND(JS$4-$H$4&gt;0,JS$4-$H$4&lt;=$D35),JS46-IF(AND(JS$4-$H$4&gt;0,JS$4-$H$4&lt;=$D35),($D38-$D44-SUM($G48:JR48))*JS41/12,0),0))</f>
        <v>0</v>
      </c>
      <c r="JT48" s="37">
        <f>IF(JT$4=$D35,$D38*(1-$D43)-SUM($G48:JS48),IF(AND(JT$4-$H$4&gt;0,JT$4-$H$4&lt;=$D35),JT46-IF(AND(JT$4-$H$4&gt;0,JT$4-$H$4&lt;=$D35),($D38-$D44-SUM($G48:JS48))*JT41/12,0),0))</f>
        <v>0</v>
      </c>
      <c r="JU48" s="37">
        <f>IF(JU$4=$D35,$D38*(1-$D43)-SUM($G48:JT48),IF(AND(JU$4-$H$4&gt;0,JU$4-$H$4&lt;=$D35),JU46-IF(AND(JU$4-$H$4&gt;0,JU$4-$H$4&lt;=$D35),($D38-$D44-SUM($G48:JT48))*JU41/12,0),0))</f>
        <v>0</v>
      </c>
      <c r="JV48" s="37">
        <f>IF(JV$4=$D35,$D38*(1-$D43)-SUM($G48:JU48),IF(AND(JV$4-$H$4&gt;0,JV$4-$H$4&lt;=$D35),JV46-IF(AND(JV$4-$H$4&gt;0,JV$4-$H$4&lt;=$D35),($D38-$D44-SUM($G48:JU48))*JV41/12,0),0))</f>
        <v>0</v>
      </c>
      <c r="JW48" s="37">
        <f>IF(JW$4=$D35,$D38*(1-$D43)-SUM($G48:JV48),IF(AND(JW$4-$H$4&gt;0,JW$4-$H$4&lt;=$D35),JW46-IF(AND(JW$4-$H$4&gt;0,JW$4-$H$4&lt;=$D35),($D38-$D44-SUM($G48:JV48))*JW41/12,0),0))</f>
        <v>0</v>
      </c>
      <c r="JX48" s="37">
        <f>IF(JX$4=$D35,$D38*(1-$D43)-SUM($G48:JW48),IF(AND(JX$4-$H$4&gt;0,JX$4-$H$4&lt;=$D35),JX46-IF(AND(JX$4-$H$4&gt;0,JX$4-$H$4&lt;=$D35),($D38-$D44-SUM($G48:JW48))*JX41/12,0),0))</f>
        <v>0</v>
      </c>
      <c r="JY48" s="37">
        <f>IF(JY$4=$D35,$D38*(1-$D43)-SUM($G48:JX48),IF(AND(JY$4-$H$4&gt;0,JY$4-$H$4&lt;=$D35),JY46-IF(AND(JY$4-$H$4&gt;0,JY$4-$H$4&lt;=$D35),($D38-$D44-SUM($G48:JX48))*JY41/12,0),0))</f>
        <v>0</v>
      </c>
      <c r="JZ48" s="37">
        <f>IF(JZ$4=$D35,$D38*(1-$D43)-SUM($G48:JY48),IF(AND(JZ$4-$H$4&gt;0,JZ$4-$H$4&lt;=$D35),JZ46-IF(AND(JZ$4-$H$4&gt;0,JZ$4-$H$4&lt;=$D35),($D38-$D44-SUM($G48:JY48))*JZ41/12,0),0))</f>
        <v>0</v>
      </c>
      <c r="KA48" s="37">
        <f>IF(KA$4=$D35,$D38*(1-$D43)-SUM($G48:JZ48),IF(AND(KA$4-$H$4&gt;0,KA$4-$H$4&lt;=$D35),KA46-IF(AND(KA$4-$H$4&gt;0,KA$4-$H$4&lt;=$D35),($D38-$D44-SUM($G48:JZ48))*KA41/12,0),0))</f>
        <v>0</v>
      </c>
      <c r="KB48" s="37">
        <f>IF(KB$4=$D35,$D38*(1-$D43)-SUM($G48:KA48),IF(AND(KB$4-$H$4&gt;0,KB$4-$H$4&lt;=$D35),KB46-IF(AND(KB$4-$H$4&gt;0,KB$4-$H$4&lt;=$D35),($D38-$D44-SUM($G48:KA48))*KB41/12,0),0))</f>
        <v>0</v>
      </c>
      <c r="KC48" s="37">
        <f>IF(KC$4=$D35,$D38*(1-$D43)-SUM($G48:KB48),IF(AND(KC$4-$H$4&gt;0,KC$4-$H$4&lt;=$D35),KC46-IF(AND(KC$4-$H$4&gt;0,KC$4-$H$4&lt;=$D35),($D38-$D44-SUM($G48:KB48))*KC41/12,0),0))</f>
        <v>0</v>
      </c>
      <c r="KD48" s="37">
        <f>IF(KD$4=$D35,$D38*(1-$D43)-SUM($G48:KC48),IF(AND(KD$4-$H$4&gt;0,KD$4-$H$4&lt;=$D35),KD46-IF(AND(KD$4-$H$4&gt;0,KD$4-$H$4&lt;=$D35),($D38-$D44-SUM($G48:KC48))*KD41/12,0),0))</f>
        <v>0</v>
      </c>
      <c r="KE48" s="37">
        <f>IF(KE$4=$D35,$D38*(1-$D43)-SUM($G48:KD48),IF(AND(KE$4-$H$4&gt;0,KE$4-$H$4&lt;=$D35),KE46-IF(AND(KE$4-$H$4&gt;0,KE$4-$H$4&lt;=$D35),($D38-$D44-SUM($G48:KD48))*KE41/12,0),0))</f>
        <v>0</v>
      </c>
      <c r="KF48" s="37">
        <f>IF(KF$4=$D35,$D38*(1-$D43)-SUM($G48:KE48),IF(AND(KF$4-$H$4&gt;0,KF$4-$H$4&lt;=$D35),KF46-IF(AND(KF$4-$H$4&gt;0,KF$4-$H$4&lt;=$D35),($D38-$D44-SUM($G48:KE48))*KF41/12,0),0))</f>
        <v>0</v>
      </c>
      <c r="KG48" s="37">
        <f>IF(KG$4=$D35,$D38*(1-$D43)-SUM($G48:KF48),IF(AND(KG$4-$H$4&gt;0,KG$4-$H$4&lt;=$D35),KG46-IF(AND(KG$4-$H$4&gt;0,KG$4-$H$4&lt;=$D35),($D38-$D44-SUM($G48:KF48))*KG41/12,0),0))</f>
        <v>0</v>
      </c>
      <c r="KH48" s="37">
        <f>IF(KH$4=$D35,$D38*(1-$D43)-SUM($G48:KG48),IF(AND(KH$4-$H$4&gt;0,KH$4-$H$4&lt;=$D35),KH46-IF(AND(KH$4-$H$4&gt;0,KH$4-$H$4&lt;=$D35),($D38-$D44-SUM($G48:KG48))*KH41/12,0),0))</f>
        <v>0</v>
      </c>
      <c r="KI48" s="37">
        <f>IF(KI$4=$D35,$D38*(1-$D43)-SUM($G48:KH48),IF(AND(KI$4-$H$4&gt;0,KI$4-$H$4&lt;=$D35),KI46-IF(AND(KI$4-$H$4&gt;0,KI$4-$H$4&lt;=$D35),($D38-$D44-SUM($G48:KH48))*KI41/12,0),0))</f>
        <v>0</v>
      </c>
      <c r="KJ48" s="37">
        <f>IF(KJ$4=$D35,$D38*(1-$D43)-SUM($G48:KI48),IF(AND(KJ$4-$H$4&gt;0,KJ$4-$H$4&lt;=$D35),KJ46-IF(AND(KJ$4-$H$4&gt;0,KJ$4-$H$4&lt;=$D35),($D38-$D44-SUM($G48:KI48))*KJ41/12,0),0))</f>
        <v>0</v>
      </c>
      <c r="KK48" s="37">
        <f>IF(KK$4=$D35,$D38*(1-$D43)-SUM($G48:KJ48),IF(AND(KK$4-$H$4&gt;0,KK$4-$H$4&lt;=$D35),KK46-IF(AND(KK$4-$H$4&gt;0,KK$4-$H$4&lt;=$D35),($D38-$D44-SUM($G48:KJ48))*KK41/12,0),0))</f>
        <v>0</v>
      </c>
      <c r="KL48" s="37">
        <f>IF(KL$4=$D35,$D38*(1-$D43)-SUM($G48:KK48),IF(AND(KL$4-$H$4&gt;0,KL$4-$H$4&lt;=$D35),KL46-IF(AND(KL$4-$H$4&gt;0,KL$4-$H$4&lt;=$D35),($D38-$D44-SUM($G48:KK48))*KL41/12,0),0))</f>
        <v>0</v>
      </c>
      <c r="KM48" s="37">
        <f>IF(KM$4=$D35,$D38*(1-$D43)-SUM($G48:KL48),IF(AND(KM$4-$H$4&gt;0,KM$4-$H$4&lt;=$D35),KM46-IF(AND(KM$4-$H$4&gt;0,KM$4-$H$4&lt;=$D35),($D38-$D44-SUM($G48:KL48))*KM41/12,0),0))</f>
        <v>0</v>
      </c>
      <c r="KN48" s="37">
        <f>IF(KN$4=$D35,$D38*(1-$D43)-SUM($G48:KM48),IF(AND(KN$4-$H$4&gt;0,KN$4-$H$4&lt;=$D35),KN46-IF(AND(KN$4-$H$4&gt;0,KN$4-$H$4&lt;=$D35),($D38-$D44-SUM($G48:KM48))*KN41/12,0),0))</f>
        <v>0</v>
      </c>
      <c r="KO48" s="37">
        <f>IF(KO$4=$D35,$D38*(1-$D43)-SUM($G48:KN48),IF(AND(KO$4-$H$4&gt;0,KO$4-$H$4&lt;=$D35),KO46-IF(AND(KO$4-$H$4&gt;0,KO$4-$H$4&lt;=$D35),($D38-$D44-SUM($G48:KN48))*KO41/12,0),0))</f>
        <v>0</v>
      </c>
      <c r="KP48" s="37">
        <f>IF(KP$4=$D35,$D38*(1-$D43)-SUM($G48:KO48),IF(AND(KP$4-$H$4&gt;0,KP$4-$H$4&lt;=$D35),KP46-IF(AND(KP$4-$H$4&gt;0,KP$4-$H$4&lt;=$D35),($D38-$D44-SUM($G48:KO48))*KP41/12,0),0))</f>
        <v>0</v>
      </c>
      <c r="KQ48" s="37">
        <f>IF(KQ$4=$D35,$D38*(1-$D43)-SUM($G48:KP48),IF(AND(KQ$4-$H$4&gt;0,KQ$4-$H$4&lt;=$D35),KQ46-IF(AND(KQ$4-$H$4&gt;0,KQ$4-$H$4&lt;=$D35),($D38-$D44-SUM($G48:KP48))*KQ41/12,0),0))</f>
        <v>0</v>
      </c>
      <c r="KR48" s="37">
        <f>IF(KR$4=$D35,$D38*(1-$D43)-SUM($G48:KQ48),IF(AND(KR$4-$H$4&gt;0,KR$4-$H$4&lt;=$D35),KR46-IF(AND(KR$4-$H$4&gt;0,KR$4-$H$4&lt;=$D35),($D38-$D44-SUM($G48:KQ48))*KR41/12,0),0))</f>
        <v>0</v>
      </c>
      <c r="KS48" s="37">
        <f>IF(KS$4=$D35,$D38*(1-$D43)-SUM($G48:KR48),IF(AND(KS$4-$H$4&gt;0,KS$4-$H$4&lt;=$D35),KS46-IF(AND(KS$4-$H$4&gt;0,KS$4-$H$4&lt;=$D35),($D38-$D44-SUM($G48:KR48))*KS41/12,0),0))</f>
        <v>0</v>
      </c>
      <c r="KT48" s="37">
        <f>IF(KT$4=$D35,$D38*(1-$D43)-SUM($G48:KS48),IF(AND(KT$4-$H$4&gt;0,KT$4-$H$4&lt;=$D35),KT46-IF(AND(KT$4-$H$4&gt;0,KT$4-$H$4&lt;=$D35),($D38-$D44-SUM($G48:KS48))*KT41/12,0),0))</f>
        <v>0</v>
      </c>
      <c r="KU48" s="37">
        <f>IF(KU$4=$D35,$D38*(1-$D43)-SUM($G48:KT48),IF(AND(KU$4-$H$4&gt;0,KU$4-$H$4&lt;=$D35),KU46-IF(AND(KU$4-$H$4&gt;0,KU$4-$H$4&lt;=$D35),($D38-$D44-SUM($G48:KT48))*KU41/12,0),0))</f>
        <v>0</v>
      </c>
      <c r="KV48" s="37">
        <f>IF(KV$4=$D35,$D38*(1-$D43)-SUM($G48:KU48),IF(AND(KV$4-$H$4&gt;0,KV$4-$H$4&lt;=$D35),KV46-IF(AND(KV$4-$H$4&gt;0,KV$4-$H$4&lt;=$D35),($D38-$D44-SUM($G48:KU48))*KV41/12,0),0))</f>
        <v>0</v>
      </c>
      <c r="KW48" s="37">
        <f>IF(KW$4=$D35,$D38*(1-$D43)-SUM($G48:KV48),IF(AND(KW$4-$H$4&gt;0,KW$4-$H$4&lt;=$D35),KW46-IF(AND(KW$4-$H$4&gt;0,KW$4-$H$4&lt;=$D35),($D38-$D44-SUM($G48:KV48))*KW41/12,0),0))</f>
        <v>0</v>
      </c>
      <c r="KX48" s="37">
        <f>IF(KX$4=$D35,$D38*(1-$D43)-SUM($G48:KW48),IF(AND(KX$4-$H$4&gt;0,KX$4-$H$4&lt;=$D35),KX46-IF(AND(KX$4-$H$4&gt;0,KX$4-$H$4&lt;=$D35),($D38-$D44-SUM($G48:KW48))*KX41/12,0),0))</f>
        <v>0</v>
      </c>
      <c r="KY48" s="37">
        <f>IF(KY$4=$D35,$D38*(1-$D43)-SUM($G48:KX48),IF(AND(KY$4-$H$4&gt;0,KY$4-$H$4&lt;=$D35),KY46-IF(AND(KY$4-$H$4&gt;0,KY$4-$H$4&lt;=$D35),($D38-$D44-SUM($G48:KX48))*KY41/12,0),0))</f>
        <v>0</v>
      </c>
      <c r="KZ48" s="37">
        <f>IF(KZ$4=$D35,$D38*(1-$D43)-SUM($G48:KY48),IF(AND(KZ$4-$H$4&gt;0,KZ$4-$H$4&lt;=$D35),KZ46-IF(AND(KZ$4-$H$4&gt;0,KZ$4-$H$4&lt;=$D35),($D38-$D44-SUM($G48:KY48))*KZ41/12,0),0))</f>
        <v>0</v>
      </c>
      <c r="LA48" s="37">
        <f>IF(LA$4=$D35,$D38*(1-$D43)-SUM($G48:KZ48),IF(AND(LA$4-$H$4&gt;0,LA$4-$H$4&lt;=$D35),LA46-IF(AND(LA$4-$H$4&gt;0,LA$4-$H$4&lt;=$D35),($D38-$D44-SUM($G48:KZ48))*LA41/12,0),0))</f>
        <v>0</v>
      </c>
      <c r="LB48" s="37">
        <f>IF(LB$4=$D35,$D38*(1-$D43)-SUM($G48:LA48),IF(AND(LB$4-$H$4&gt;0,LB$4-$H$4&lt;=$D35),LB46-IF(AND(LB$4-$H$4&gt;0,LB$4-$H$4&lt;=$D35),($D38-$D44-SUM($G48:LA48))*LB41/12,0),0))</f>
        <v>0</v>
      </c>
      <c r="LC48" s="37">
        <f>IF(LC$4=$D35,$D38*(1-$D43)-SUM($G48:LB48),IF(AND(LC$4-$H$4&gt;0,LC$4-$H$4&lt;=$D35),LC46-IF(AND(LC$4-$H$4&gt;0,LC$4-$H$4&lt;=$D35),($D38-$D44-SUM($G48:LB48))*LC41/12,0),0))</f>
        <v>0</v>
      </c>
      <c r="LD48" s="37">
        <f>IF(LD$4=$D35,$D38*(1-$D43)-SUM($G48:LC48),IF(AND(LD$4-$H$4&gt;0,LD$4-$H$4&lt;=$D35),LD46-IF(AND(LD$4-$H$4&gt;0,LD$4-$H$4&lt;=$D35),($D38-$D44-SUM($G48:LC48))*LD41/12,0),0))</f>
        <v>0</v>
      </c>
      <c r="LE48" s="37">
        <f>IF(LE$4=$D35,$D38*(1-$D43)-SUM($G48:LD48),IF(AND(LE$4-$H$4&gt;0,LE$4-$H$4&lt;=$D35),LE46-IF(AND(LE$4-$H$4&gt;0,LE$4-$H$4&lt;=$D35),($D38-$D44-SUM($G48:LD48))*LE41/12,0),0))</f>
        <v>0</v>
      </c>
      <c r="LF48" s="37">
        <f>IF(LF$4=$D35,$D38*(1-$D43)-SUM($G48:LE48),IF(AND(LF$4-$H$4&gt;0,LF$4-$H$4&lt;=$D35),LF46-IF(AND(LF$4-$H$4&gt;0,LF$4-$H$4&lt;=$D35),($D38-$D44-SUM($G48:LE48))*LF41/12,0),0))</f>
        <v>0</v>
      </c>
      <c r="LG48" s="37">
        <f>IF(LG$4=$D35,$D38*(1-$D43)-SUM($G48:LF48),IF(AND(LG$4-$H$4&gt;0,LG$4-$H$4&lt;=$D35),LG46-IF(AND(LG$4-$H$4&gt;0,LG$4-$H$4&lt;=$D35),($D38-$D44-SUM($G48:LF48))*LG41/12,0),0))</f>
        <v>0</v>
      </c>
      <c r="LH48" s="37">
        <f>IF(LH$4=$D35,$D38*(1-$D43)-SUM($G48:LG48),IF(AND(LH$4-$H$4&gt;0,LH$4-$H$4&lt;=$D35),LH46-IF(AND(LH$4-$H$4&gt;0,LH$4-$H$4&lt;=$D35),($D38-$D44-SUM($G48:LG48))*LH41/12,0),0))</f>
        <v>0</v>
      </c>
      <c r="LI48" s="37">
        <f>IF(LI$4=$D35,$D38*(1-$D43)-SUM($G48:LH48),IF(AND(LI$4-$H$4&gt;0,LI$4-$H$4&lt;=$D35),LI46-IF(AND(LI$4-$H$4&gt;0,LI$4-$H$4&lt;=$D35),($D38-$D44-SUM($G48:LH48))*LI41/12,0),0))</f>
        <v>0</v>
      </c>
      <c r="LJ48" s="37">
        <f>IF(LJ$4=$D35,$D38*(1-$D43)-SUM($G48:LI48),IF(AND(LJ$4-$H$4&gt;0,LJ$4-$H$4&lt;=$D35),LJ46-IF(AND(LJ$4-$H$4&gt;0,LJ$4-$H$4&lt;=$D35),($D38-$D44-SUM($G48:LI48))*LJ41/12,0),0))</f>
        <v>0</v>
      </c>
      <c r="LK48" s="37">
        <f>IF(LK$4=$D35,$D38*(1-$D43)-SUM($G48:LJ48),IF(AND(LK$4-$H$4&gt;0,LK$4-$H$4&lt;=$D35),LK46-IF(AND(LK$4-$H$4&gt;0,LK$4-$H$4&lt;=$D35),($D38-$D44-SUM($G48:LJ48))*LK41/12,0),0))</f>
        <v>0</v>
      </c>
      <c r="LL48" s="37">
        <f>IF(LL$4=$D35,$D38*(1-$D43)-SUM($G48:LK48),IF(AND(LL$4-$H$4&gt;0,LL$4-$H$4&lt;=$D35),LL46-IF(AND(LL$4-$H$4&gt;0,LL$4-$H$4&lt;=$D35),($D38-$D44-SUM($G48:LK48))*LL41/12,0),0))</f>
        <v>0</v>
      </c>
      <c r="LM48" s="37">
        <f>IF(LM$4=$D35,$D38*(1-$D43)-SUM($G48:LL48),IF(AND(LM$4-$H$4&gt;0,LM$4-$H$4&lt;=$D35),LM46-IF(AND(LM$4-$H$4&gt;0,LM$4-$H$4&lt;=$D35),($D38-$D44-SUM($G48:LL48))*LM41/12,0),0))</f>
        <v>0</v>
      </c>
      <c r="LN48" s="37">
        <f>IF(LN$4=$D35,$D38*(1-$D43)-SUM($G48:LM48),IF(AND(LN$4-$H$4&gt;0,LN$4-$H$4&lt;=$D35),LN46-IF(AND(LN$4-$H$4&gt;0,LN$4-$H$4&lt;=$D35),($D38-$D44-SUM($G48:LM48))*LN41/12,0),0))</f>
        <v>0</v>
      </c>
      <c r="LO48" s="37">
        <f>IF(LO$4=$D35,$D38*(1-$D43)-SUM($G48:LN48),IF(AND(LO$4-$H$4&gt;0,LO$4-$H$4&lt;=$D35),LO46-IF(AND(LO$4-$H$4&gt;0,LO$4-$H$4&lt;=$D35),($D38-$D44-SUM($G48:LN48))*LO41/12,0),0))</f>
        <v>0</v>
      </c>
      <c r="LP48" s="37">
        <f>IF(LP$4=$D35,$D38*(1-$D43)-SUM($G48:LO48),IF(AND(LP$4-$H$4&gt;0,LP$4-$H$4&lt;=$D35),LP46-IF(AND(LP$4-$H$4&gt;0,LP$4-$H$4&lt;=$D35),($D38-$D44-SUM($G48:LO48))*LP41/12,0),0))</f>
        <v>0</v>
      </c>
      <c r="LQ48" s="37">
        <f>IF(LQ$4=$D35,$D38*(1-$D43)-SUM($G48:LP48),IF(AND(LQ$4-$H$4&gt;0,LQ$4-$H$4&lt;=$D35),LQ46-IF(AND(LQ$4-$H$4&gt;0,LQ$4-$H$4&lt;=$D35),($D38-$D44-SUM($G48:LP48))*LQ41/12,0),0))</f>
        <v>0</v>
      </c>
      <c r="LR48" s="37">
        <f>IF(LR$4=$D35,$D38*(1-$D43)-SUM($G48:LQ48),IF(AND(LR$4-$H$4&gt;0,LR$4-$H$4&lt;=$D35),LR46-IF(AND(LR$4-$H$4&gt;0,LR$4-$H$4&lt;=$D35),($D38-$D44-SUM($G48:LQ48))*LR41/12,0),0))</f>
        <v>0</v>
      </c>
      <c r="LS48" s="37">
        <f>IF(LS$4=$D35,$D38*(1-$D43)-SUM($G48:LR48),IF(AND(LS$4-$H$4&gt;0,LS$4-$H$4&lt;=$D35),LS46-IF(AND(LS$4-$H$4&gt;0,LS$4-$H$4&lt;=$D35),($D38-$D44-SUM($G48:LR48))*LS41/12,0),0))</f>
        <v>0</v>
      </c>
      <c r="LT48" s="37">
        <f>IF(LT$4=$D35,$D38*(1-$D43)-SUM($G48:LS48),IF(AND(LT$4-$H$4&gt;0,LT$4-$H$4&lt;=$D35),LT46-IF(AND(LT$4-$H$4&gt;0,LT$4-$H$4&lt;=$D35),($D38-$D44-SUM($G48:LS48))*LT41/12,0),0))</f>
        <v>0</v>
      </c>
      <c r="LU48" s="37">
        <f>IF(LU$4=$D35,$D38*(1-$D43)-SUM($G48:LT48),IF(AND(LU$4-$H$4&gt;0,LU$4-$H$4&lt;=$D35),LU46-IF(AND(LU$4-$H$4&gt;0,LU$4-$H$4&lt;=$D35),($D38-$D44-SUM($G48:LT48))*LU41/12,0),0))</f>
        <v>0</v>
      </c>
      <c r="LV48" s="37">
        <f>IF(LV$4=$D35,$D38*(1-$D43)-SUM($G48:LU48),IF(AND(LV$4-$H$4&gt;0,LV$4-$H$4&lt;=$D35),LV46-IF(AND(LV$4-$H$4&gt;0,LV$4-$H$4&lt;=$D35),($D38-$D44-SUM($G48:LU48))*LV41/12,0),0))</f>
        <v>0</v>
      </c>
      <c r="LW48" s="37">
        <f>IF(LW$4=$D35,$D38*(1-$D43)-SUM($G48:LV48),IF(AND(LW$4-$H$4&gt;0,LW$4-$H$4&lt;=$D35),LW46-IF(AND(LW$4-$H$4&gt;0,LW$4-$H$4&lt;=$D35),($D38-$D44-SUM($G48:LV48))*LW41/12,0),0))</f>
        <v>0</v>
      </c>
      <c r="LX48" s="37">
        <f>IF(LX$4=$D35,$D38*(1-$D43)-SUM($G48:LW48),IF(AND(LX$4-$H$4&gt;0,LX$4-$H$4&lt;=$D35),LX46-IF(AND(LX$4-$H$4&gt;0,LX$4-$H$4&lt;=$D35),($D38-$D44-SUM($G48:LW48))*LX41/12,0),0))</f>
        <v>0</v>
      </c>
      <c r="LY48" s="37">
        <f>IF(LY$4=$D35,$D38*(1-$D43)-SUM($G48:LX48),IF(AND(LY$4-$H$4&gt;0,LY$4-$H$4&lt;=$D35),LY46-IF(AND(LY$4-$H$4&gt;0,LY$4-$H$4&lt;=$D35),($D38-$D44-SUM($G48:LX48))*LY41/12,0),0))</f>
        <v>0</v>
      </c>
      <c r="LZ48" s="37">
        <f>IF(LZ$4=$D35,$D38*(1-$D43)-SUM($G48:LY48),IF(AND(LZ$4-$H$4&gt;0,LZ$4-$H$4&lt;=$D35),LZ46-IF(AND(LZ$4-$H$4&gt;0,LZ$4-$H$4&lt;=$D35),($D38-$D44-SUM($G48:LY48))*LZ41/12,0),0))</f>
        <v>0</v>
      </c>
      <c r="MA48" s="37">
        <f>IF(MA$4=$D35,$D38*(1-$D43)-SUM($G48:LZ48),IF(AND(MA$4-$H$4&gt;0,MA$4-$H$4&lt;=$D35),MA46-IF(AND(MA$4-$H$4&gt;0,MA$4-$H$4&lt;=$D35),($D38-$D44-SUM($G48:LZ48))*MA41/12,0),0))</f>
        <v>0</v>
      </c>
      <c r="MB48" s="37">
        <f>IF(MB$4=$D35,$D38*(1-$D43)-SUM($G48:MA48),IF(AND(MB$4-$H$4&gt;0,MB$4-$H$4&lt;=$D35),MB46-IF(AND(MB$4-$H$4&gt;0,MB$4-$H$4&lt;=$D35),($D38-$D44-SUM($G48:MA48))*MB41/12,0),0))</f>
        <v>0</v>
      </c>
      <c r="MC48" s="37">
        <f>IF(MC$4=$D35,$D38*(1-$D43)-SUM($G48:MB48),IF(AND(MC$4-$H$4&gt;0,MC$4-$H$4&lt;=$D35),MC46-IF(AND(MC$4-$H$4&gt;0,MC$4-$H$4&lt;=$D35),($D38-$D44-SUM($G48:MB48))*MC41/12,0),0))</f>
        <v>0</v>
      </c>
      <c r="MD48" s="37">
        <f>IF(MD$4=$D35,$D38*(1-$D43)-SUM($G48:MC48),IF(AND(MD$4-$H$4&gt;0,MD$4-$H$4&lt;=$D35),MD46-IF(AND(MD$4-$H$4&gt;0,MD$4-$H$4&lt;=$D35),($D38-$D44-SUM($G48:MC48))*MD41/12,0),0))</f>
        <v>0</v>
      </c>
      <c r="ME48" s="37">
        <f>IF(ME$4=$D35,$D38*(1-$D43)-SUM($G48:MD48),IF(AND(ME$4-$H$4&gt;0,ME$4-$H$4&lt;=$D35),ME46-IF(AND(ME$4-$H$4&gt;0,ME$4-$H$4&lt;=$D35),($D38-$D44-SUM($G48:MD48))*ME41/12,0),0))</f>
        <v>0</v>
      </c>
      <c r="MF48" s="37">
        <f>IF(MF$4=$D35,$D38*(1-$D43)-SUM($G48:ME48),IF(AND(MF$4-$H$4&gt;0,MF$4-$H$4&lt;=$D35),MF46-IF(AND(MF$4-$H$4&gt;0,MF$4-$H$4&lt;=$D35),($D38-$D44-SUM($G48:ME48))*MF41/12,0),0))</f>
        <v>0</v>
      </c>
      <c r="MG48" s="37">
        <f>IF(MG$4=$D35,$D38*(1-$D43)-SUM($G48:MF48),IF(AND(MG$4-$H$4&gt;0,MG$4-$H$4&lt;=$D35),MG46-IF(AND(MG$4-$H$4&gt;0,MG$4-$H$4&lt;=$D35),($D38-$D44-SUM($G48:MF48))*MG41/12,0),0))</f>
        <v>0</v>
      </c>
      <c r="MH48" s="37">
        <f>IF(MH$4=$D35,$D38*(1-$D43)-SUM($G48:MG48),IF(AND(MH$4-$H$4&gt;0,MH$4-$H$4&lt;=$D35),MH46-IF(AND(MH$4-$H$4&gt;0,MH$4-$H$4&lt;=$D35),($D38-$D44-SUM($G48:MG48))*MH41/12,0),0))</f>
        <v>0</v>
      </c>
      <c r="MI48" s="37">
        <f>IF(MI$4=$D35,$D38*(1-$D43)-SUM($G48:MH48),IF(AND(MI$4-$H$4&gt;0,MI$4-$H$4&lt;=$D35),MI46-IF(AND(MI$4-$H$4&gt;0,MI$4-$H$4&lt;=$D35),($D38-$D44-SUM($G48:MH48))*MI41/12,0),0))</f>
        <v>0</v>
      </c>
      <c r="MJ48" s="37">
        <f>IF(MJ$4=$D35,$D38*(1-$D43)-SUM($G48:MI48),IF(AND(MJ$4-$H$4&gt;0,MJ$4-$H$4&lt;=$D35),MJ46-IF(AND(MJ$4-$H$4&gt;0,MJ$4-$H$4&lt;=$D35),($D38-$D44-SUM($G48:MI48))*MJ41/12,0),0))</f>
        <v>0</v>
      </c>
      <c r="MK48" s="37">
        <f>IF(MK$4=$D35,$D38*(1-$D43)-SUM($G48:MJ48),IF(AND(MK$4-$H$4&gt;0,MK$4-$H$4&lt;=$D35),MK46-IF(AND(MK$4-$H$4&gt;0,MK$4-$H$4&lt;=$D35),($D38-$D44-SUM($G48:MJ48))*MK41/12,0),0))</f>
        <v>0</v>
      </c>
      <c r="ML48" s="37">
        <f>IF(ML$4=$D35,$D38*(1-$D43)-SUM($G48:MK48),IF(AND(ML$4-$H$4&gt;0,ML$4-$H$4&lt;=$D35),ML46-IF(AND(ML$4-$H$4&gt;0,ML$4-$H$4&lt;=$D35),($D38-$D44-SUM($G48:MK48))*ML41/12,0),0))</f>
        <v>0</v>
      </c>
      <c r="MM48" s="37">
        <f>IF(MM$4=$D35,$D38*(1-$D43)-SUM($G48:ML48),IF(AND(MM$4-$H$4&gt;0,MM$4-$H$4&lt;=$D35),MM46-IF(AND(MM$4-$H$4&gt;0,MM$4-$H$4&lt;=$D35),($D38-$D44-SUM($G48:ML48))*MM41/12,0),0))</f>
        <v>0</v>
      </c>
      <c r="MN48" s="37">
        <f>IF(MN$4=$D35,$D38*(1-$D43)-SUM($G48:MM48),IF(AND(MN$4-$H$4&gt;0,MN$4-$H$4&lt;=$D35),MN46-IF(AND(MN$4-$H$4&gt;0,MN$4-$H$4&lt;=$D35),($D38-$D44-SUM($G48:MM48))*MN41/12,0),0))</f>
        <v>0</v>
      </c>
      <c r="MO48" s="37">
        <f>IF(MO$4=$D35,$D38*(1-$D43)-SUM($G48:MN48),IF(AND(MO$4-$H$4&gt;0,MO$4-$H$4&lt;=$D35),MO46-IF(AND(MO$4-$H$4&gt;0,MO$4-$H$4&lt;=$D35),($D38-$D44-SUM($G48:MN48))*MO41/12,0),0))</f>
        <v>0</v>
      </c>
      <c r="MP48" s="37">
        <f>IF(MP$4=$D35,$D38*(1-$D43)-SUM($G48:MO48),IF(AND(MP$4-$H$4&gt;0,MP$4-$H$4&lt;=$D35),MP46-IF(AND(MP$4-$H$4&gt;0,MP$4-$H$4&lt;=$D35),($D38-$D44-SUM($G48:MO48))*MP41/12,0),0))</f>
        <v>0</v>
      </c>
      <c r="MQ48" s="37">
        <f>IF(MQ$4=$D35,$D38*(1-$D43)-SUM($G48:MP48),IF(AND(MQ$4-$H$4&gt;0,MQ$4-$H$4&lt;=$D35),MQ46-IF(AND(MQ$4-$H$4&gt;0,MQ$4-$H$4&lt;=$D35),($D38-$D44-SUM($G48:MP48))*MQ41/12,0),0))</f>
        <v>0</v>
      </c>
      <c r="MR48" s="37">
        <f>IF(MR$4=$D35,$D38*(1-$D43)-SUM($G48:MQ48),IF(AND(MR$4-$H$4&gt;0,MR$4-$H$4&lt;=$D35),MR46-IF(AND(MR$4-$H$4&gt;0,MR$4-$H$4&lt;=$D35),($D38-$D44-SUM($G48:MQ48))*MR41/12,0),0))</f>
        <v>0</v>
      </c>
      <c r="MS48" s="37">
        <f>IF(MS$4=$D35,$D38*(1-$D43)-SUM($G48:MR48),IF(AND(MS$4-$H$4&gt;0,MS$4-$H$4&lt;=$D35),MS46-IF(AND(MS$4-$H$4&gt;0,MS$4-$H$4&lt;=$D35),($D38-$D44-SUM($G48:MR48))*MS41/12,0),0))</f>
        <v>0</v>
      </c>
      <c r="MT48" s="37">
        <f>IF(MT$4=$D35,$D38*(1-$D43)-SUM($G48:MS48),IF(AND(MT$4-$H$4&gt;0,MT$4-$H$4&lt;=$D35),MT46-IF(AND(MT$4-$H$4&gt;0,MT$4-$H$4&lt;=$D35),($D38-$D44-SUM($G48:MS48))*MT41/12,0),0))</f>
        <v>0</v>
      </c>
      <c r="MU48" s="37">
        <f>IF(MU$4=$D35,$D38*(1-$D43)-SUM($G48:MT48),IF(AND(MU$4-$H$4&gt;0,MU$4-$H$4&lt;=$D35),MU46-IF(AND(MU$4-$H$4&gt;0,MU$4-$H$4&lt;=$D35),($D38-$D44-SUM($G48:MT48))*MU41/12,0),0))</f>
        <v>0</v>
      </c>
      <c r="MV48" s="37">
        <f>IF(MV$4=$D35,$D38*(1-$D43)-SUM($G48:MU48),IF(AND(MV$4-$H$4&gt;0,MV$4-$H$4&lt;=$D35),MV46-IF(AND(MV$4-$H$4&gt;0,MV$4-$H$4&lt;=$D35),($D38-$D44-SUM($G48:MU48))*MV41/12,0),0))</f>
        <v>0</v>
      </c>
      <c r="MW48" s="37">
        <f>IF(MW$4=$D35,$D38*(1-$D43)-SUM($G48:MV48),IF(AND(MW$4-$H$4&gt;0,MW$4-$H$4&lt;=$D35),MW46-IF(AND(MW$4-$H$4&gt;0,MW$4-$H$4&lt;=$D35),($D38-$D44-SUM($G48:MV48))*MW41/12,0),0))</f>
        <v>0</v>
      </c>
      <c r="MX48" s="37">
        <f>IF(MX$4=$D35,$D38*(1-$D43)-SUM($G48:MW48),IF(AND(MX$4-$H$4&gt;0,MX$4-$H$4&lt;=$D35),MX46-IF(AND(MX$4-$H$4&gt;0,MX$4-$H$4&lt;=$D35),($D38-$D44-SUM($G48:MW48))*MX41/12,0),0))</f>
        <v>0</v>
      </c>
      <c r="MY48" s="37">
        <f>IF(MY$4=$D35,$D38*(1-$D43)-SUM($G48:MX48),IF(AND(MY$4-$H$4&gt;0,MY$4-$H$4&lt;=$D35),MY46-IF(AND(MY$4-$H$4&gt;0,MY$4-$H$4&lt;=$D35),($D38-$D44-SUM($G48:MX48))*MY41/12,0),0))</f>
        <v>0</v>
      </c>
      <c r="MZ48" s="37">
        <f>IF(MZ$4=$D35,$D38*(1-$D43)-SUM($G48:MY48),IF(AND(MZ$4-$H$4&gt;0,MZ$4-$H$4&lt;=$D35),MZ46-IF(AND(MZ$4-$H$4&gt;0,MZ$4-$H$4&lt;=$D35),($D38-$D44-SUM($G48:MY48))*MZ41/12,0),0))</f>
        <v>0</v>
      </c>
      <c r="NA48" s="37">
        <f>IF(NA$4=$D35,$D38*(1-$D43)-SUM($G48:MZ48),IF(AND(NA$4-$H$4&gt;0,NA$4-$H$4&lt;=$D35),NA46-IF(AND(NA$4-$H$4&gt;0,NA$4-$H$4&lt;=$D35),($D38-$D44-SUM($G48:MZ48))*NA41/12,0),0))</f>
        <v>0</v>
      </c>
      <c r="NB48" s="37">
        <f>IF(NB$4=$D35,$D38*(1-$D43)-SUM($G48:NA48),IF(AND(NB$4-$H$4&gt;0,NB$4-$H$4&lt;=$D35),NB46-IF(AND(NB$4-$H$4&gt;0,NB$4-$H$4&lt;=$D35),($D38-$D44-SUM($G48:NA48))*NB41/12,0),0))</f>
        <v>0</v>
      </c>
      <c r="NC48" s="37">
        <f>IF(NC$4=$D35,$D38*(1-$D43)-SUM($G48:NB48),IF(AND(NC$4-$H$4&gt;0,NC$4-$H$4&lt;=$D35),NC46-IF(AND(NC$4-$H$4&gt;0,NC$4-$H$4&lt;=$D35),($D38-$D44-SUM($G48:NB48))*NC41/12,0),0))</f>
        <v>0</v>
      </c>
      <c r="ND48" s="37">
        <f>IF(ND$4=$D35,$D38*(1-$D43)-SUM($G48:NC48),IF(AND(ND$4-$H$4&gt;0,ND$4-$H$4&lt;=$D35),ND46-IF(AND(ND$4-$H$4&gt;0,ND$4-$H$4&lt;=$D35),($D38-$D44-SUM($G48:NC48))*ND41/12,0),0))</f>
        <v>0</v>
      </c>
    </row>
    <row r="49" spans="1:368" x14ac:dyDescent="0.25">
      <c r="A49" s="4"/>
    </row>
    <row r="50" spans="1:368" s="47" customFormat="1" x14ac:dyDescent="0.25">
      <c r="B50" s="47" t="s">
        <v>20</v>
      </c>
      <c r="C50" s="48"/>
      <c r="D50" s="49"/>
      <c r="G50" s="48" t="s">
        <v>1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0</v>
      </c>
      <c r="AF50" s="50">
        <v>0</v>
      </c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0</v>
      </c>
      <c r="AN50" s="50">
        <v>0</v>
      </c>
      <c r="AO50" s="50">
        <v>0</v>
      </c>
      <c r="AP50" s="50">
        <v>0</v>
      </c>
      <c r="AQ50" s="50">
        <v>0</v>
      </c>
      <c r="AR50" s="50">
        <v>0</v>
      </c>
      <c r="AS50" s="50">
        <v>0</v>
      </c>
      <c r="AT50" s="50">
        <v>0</v>
      </c>
      <c r="AU50" s="50">
        <v>0</v>
      </c>
      <c r="AV50" s="50">
        <v>0</v>
      </c>
      <c r="AW50" s="50">
        <v>0</v>
      </c>
      <c r="AX50" s="50">
        <v>0</v>
      </c>
      <c r="AY50" s="50">
        <v>0</v>
      </c>
      <c r="AZ50" s="50">
        <v>0</v>
      </c>
      <c r="BA50" s="50">
        <v>0</v>
      </c>
      <c r="BB50" s="50">
        <v>0</v>
      </c>
      <c r="BC50" s="50">
        <v>0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0</v>
      </c>
      <c r="BM50" s="50">
        <v>0</v>
      </c>
      <c r="BN50" s="50">
        <v>0</v>
      </c>
      <c r="BO50" s="50">
        <v>0</v>
      </c>
      <c r="BP50" s="50">
        <v>0</v>
      </c>
      <c r="BQ50" s="50">
        <v>0</v>
      </c>
      <c r="BR50" s="50">
        <v>0</v>
      </c>
      <c r="BS50" s="50">
        <v>0</v>
      </c>
      <c r="BT50" s="50">
        <v>0</v>
      </c>
      <c r="BU50" s="50">
        <v>0</v>
      </c>
      <c r="BV50" s="50">
        <v>0</v>
      </c>
      <c r="BW50" s="50">
        <v>0</v>
      </c>
      <c r="BX50" s="50">
        <v>0</v>
      </c>
      <c r="BY50" s="50">
        <v>0</v>
      </c>
      <c r="BZ50" s="50">
        <v>0</v>
      </c>
      <c r="CA50" s="50">
        <v>0</v>
      </c>
      <c r="CB50" s="50">
        <v>0</v>
      </c>
      <c r="CC50" s="50">
        <v>0</v>
      </c>
      <c r="CD50" s="50">
        <v>0</v>
      </c>
      <c r="CE50" s="50">
        <v>0</v>
      </c>
      <c r="CF50" s="50">
        <v>0</v>
      </c>
      <c r="CG50" s="50">
        <v>0</v>
      </c>
      <c r="CH50" s="50">
        <v>0</v>
      </c>
      <c r="CI50" s="50">
        <v>0</v>
      </c>
      <c r="CJ50" s="50">
        <v>0</v>
      </c>
      <c r="CK50" s="50">
        <v>0</v>
      </c>
      <c r="CL50" s="50">
        <v>0</v>
      </c>
      <c r="CM50" s="50">
        <v>0</v>
      </c>
      <c r="CN50" s="50">
        <v>0</v>
      </c>
      <c r="CO50" s="50">
        <v>0</v>
      </c>
      <c r="CP50" s="50">
        <v>0</v>
      </c>
      <c r="CQ50" s="50">
        <v>0</v>
      </c>
      <c r="CR50" s="50">
        <v>0</v>
      </c>
      <c r="CS50" s="50">
        <v>0</v>
      </c>
      <c r="CT50" s="50">
        <v>0</v>
      </c>
      <c r="CU50" s="50">
        <v>0</v>
      </c>
      <c r="CV50" s="50">
        <v>0</v>
      </c>
      <c r="CW50" s="50">
        <v>0</v>
      </c>
      <c r="CX50" s="50">
        <v>0</v>
      </c>
      <c r="CY50" s="50">
        <v>0</v>
      </c>
      <c r="CZ50" s="50">
        <v>0</v>
      </c>
      <c r="DA50" s="50">
        <v>0</v>
      </c>
      <c r="DB50" s="50">
        <v>0</v>
      </c>
      <c r="DC50" s="50">
        <v>0</v>
      </c>
      <c r="DD50" s="50">
        <v>0</v>
      </c>
      <c r="DE50" s="50">
        <v>0</v>
      </c>
      <c r="DF50" s="50">
        <v>0</v>
      </c>
      <c r="DG50" s="50">
        <v>0</v>
      </c>
      <c r="DH50" s="50">
        <v>0</v>
      </c>
      <c r="DI50" s="50">
        <v>0</v>
      </c>
      <c r="DJ50" s="50">
        <v>0</v>
      </c>
      <c r="DK50" s="50">
        <v>0</v>
      </c>
      <c r="DL50" s="50">
        <v>0</v>
      </c>
      <c r="DM50" s="50">
        <v>0</v>
      </c>
      <c r="DN50" s="50">
        <v>0</v>
      </c>
      <c r="DO50" s="50">
        <v>0</v>
      </c>
      <c r="DP50" s="50">
        <v>0</v>
      </c>
      <c r="DQ50" s="50">
        <v>0</v>
      </c>
      <c r="DR50" s="50">
        <v>0</v>
      </c>
      <c r="DS50" s="50">
        <v>0</v>
      </c>
      <c r="DT50" s="50">
        <v>0</v>
      </c>
      <c r="DU50" s="50">
        <v>0</v>
      </c>
      <c r="DV50" s="50">
        <v>0</v>
      </c>
      <c r="DW50" s="50">
        <v>0</v>
      </c>
      <c r="DX50" s="50">
        <v>0</v>
      </c>
      <c r="DY50" s="50">
        <v>0</v>
      </c>
      <c r="DZ50" s="50">
        <v>0</v>
      </c>
      <c r="EA50" s="50">
        <v>0</v>
      </c>
      <c r="EB50" s="50">
        <v>0</v>
      </c>
      <c r="EC50" s="50">
        <v>0</v>
      </c>
      <c r="ED50" s="50">
        <v>0</v>
      </c>
      <c r="EE50" s="50">
        <v>0</v>
      </c>
      <c r="EF50" s="50">
        <v>0</v>
      </c>
      <c r="EG50" s="50">
        <v>0</v>
      </c>
      <c r="EH50" s="50">
        <v>0</v>
      </c>
      <c r="EI50" s="50">
        <v>0</v>
      </c>
      <c r="EJ50" s="50">
        <v>0</v>
      </c>
      <c r="EK50" s="50">
        <v>0</v>
      </c>
      <c r="EL50" s="50">
        <v>0</v>
      </c>
      <c r="EM50" s="50">
        <v>0</v>
      </c>
      <c r="EN50" s="50">
        <v>0</v>
      </c>
      <c r="EO50" s="50">
        <v>0</v>
      </c>
      <c r="EP50" s="50">
        <v>0</v>
      </c>
      <c r="EQ50" s="50">
        <v>0</v>
      </c>
      <c r="ER50" s="50">
        <v>0</v>
      </c>
      <c r="ES50" s="50">
        <v>0</v>
      </c>
      <c r="ET50" s="50">
        <v>0</v>
      </c>
      <c r="EU50" s="50">
        <v>0</v>
      </c>
      <c r="EV50" s="50">
        <v>0</v>
      </c>
      <c r="EW50" s="50">
        <v>0</v>
      </c>
      <c r="EX50" s="50">
        <v>0</v>
      </c>
      <c r="EY50" s="50">
        <v>0</v>
      </c>
      <c r="EZ50" s="50">
        <v>0</v>
      </c>
      <c r="FA50" s="50">
        <v>0</v>
      </c>
      <c r="FB50" s="50">
        <v>0</v>
      </c>
      <c r="FC50" s="50">
        <v>0</v>
      </c>
      <c r="FD50" s="50">
        <v>0</v>
      </c>
      <c r="FE50" s="50">
        <v>0</v>
      </c>
      <c r="FF50" s="50">
        <v>0</v>
      </c>
      <c r="FG50" s="50">
        <v>0</v>
      </c>
      <c r="FH50" s="50">
        <v>0</v>
      </c>
      <c r="FI50" s="50">
        <v>0</v>
      </c>
      <c r="FJ50" s="50">
        <v>0</v>
      </c>
      <c r="FK50" s="50">
        <v>0</v>
      </c>
      <c r="FL50" s="50">
        <v>0</v>
      </c>
      <c r="FM50" s="50">
        <v>0</v>
      </c>
      <c r="FN50" s="50">
        <v>0</v>
      </c>
      <c r="FO50" s="50">
        <v>0</v>
      </c>
      <c r="FP50" s="50">
        <v>0</v>
      </c>
      <c r="FQ50" s="50">
        <v>0</v>
      </c>
      <c r="FR50" s="50">
        <v>0</v>
      </c>
      <c r="FS50" s="50">
        <v>0</v>
      </c>
      <c r="FT50" s="50">
        <v>0</v>
      </c>
      <c r="FU50" s="50">
        <v>0</v>
      </c>
      <c r="FV50" s="50">
        <v>0</v>
      </c>
      <c r="FW50" s="50">
        <v>0</v>
      </c>
      <c r="FX50" s="50">
        <v>0</v>
      </c>
      <c r="FY50" s="50">
        <v>0</v>
      </c>
      <c r="FZ50" s="50">
        <v>0</v>
      </c>
      <c r="GA50" s="50">
        <v>0</v>
      </c>
      <c r="GB50" s="50">
        <v>0</v>
      </c>
      <c r="GC50" s="50">
        <v>0</v>
      </c>
      <c r="GD50" s="50">
        <v>0</v>
      </c>
      <c r="GE50" s="50">
        <v>0</v>
      </c>
      <c r="GF50" s="50">
        <v>0</v>
      </c>
      <c r="GG50" s="50">
        <v>0</v>
      </c>
      <c r="GH50" s="50">
        <v>0</v>
      </c>
      <c r="GI50" s="50">
        <v>0</v>
      </c>
      <c r="GJ50" s="50">
        <v>0</v>
      </c>
      <c r="GK50" s="50">
        <v>0</v>
      </c>
      <c r="GL50" s="50">
        <v>0</v>
      </c>
      <c r="GM50" s="50">
        <v>0</v>
      </c>
      <c r="GN50" s="50">
        <v>0</v>
      </c>
      <c r="GO50" s="50">
        <v>0</v>
      </c>
      <c r="GP50" s="50">
        <v>0</v>
      </c>
      <c r="GQ50" s="50">
        <v>0</v>
      </c>
      <c r="GR50" s="50">
        <v>0</v>
      </c>
      <c r="GS50" s="50">
        <v>0</v>
      </c>
      <c r="GT50" s="50">
        <v>0</v>
      </c>
      <c r="GU50" s="50">
        <v>0</v>
      </c>
      <c r="GV50" s="50">
        <v>0</v>
      </c>
      <c r="GW50" s="50">
        <v>0</v>
      </c>
      <c r="GX50" s="50">
        <v>0</v>
      </c>
      <c r="GY50" s="50">
        <v>0</v>
      </c>
      <c r="GZ50" s="50">
        <v>0</v>
      </c>
      <c r="HA50" s="50">
        <v>0</v>
      </c>
      <c r="HB50" s="50">
        <v>0</v>
      </c>
      <c r="HC50" s="50">
        <v>0</v>
      </c>
      <c r="HD50" s="50">
        <v>0</v>
      </c>
      <c r="HE50" s="50">
        <v>0</v>
      </c>
      <c r="HF50" s="50">
        <v>0</v>
      </c>
      <c r="HG50" s="50">
        <v>0</v>
      </c>
      <c r="HH50" s="50">
        <v>0</v>
      </c>
      <c r="HI50" s="50">
        <v>0</v>
      </c>
      <c r="HJ50" s="50">
        <v>0</v>
      </c>
      <c r="HK50" s="50">
        <v>0</v>
      </c>
      <c r="HL50" s="50">
        <v>0</v>
      </c>
      <c r="HM50" s="50">
        <v>0</v>
      </c>
      <c r="HN50" s="50">
        <v>0</v>
      </c>
      <c r="HO50" s="50">
        <v>0</v>
      </c>
      <c r="HP50" s="50">
        <v>0</v>
      </c>
      <c r="HQ50" s="50">
        <v>0</v>
      </c>
      <c r="HR50" s="50">
        <v>0</v>
      </c>
      <c r="HS50" s="50">
        <v>0</v>
      </c>
      <c r="HT50" s="50">
        <v>0</v>
      </c>
      <c r="HU50" s="50">
        <v>0</v>
      </c>
      <c r="HV50" s="50">
        <v>0</v>
      </c>
      <c r="HW50" s="50">
        <v>0</v>
      </c>
      <c r="HX50" s="50">
        <v>0</v>
      </c>
      <c r="HY50" s="50">
        <v>0</v>
      </c>
      <c r="HZ50" s="50">
        <v>0</v>
      </c>
      <c r="IA50" s="50">
        <v>0</v>
      </c>
      <c r="IB50" s="50">
        <v>0</v>
      </c>
      <c r="IC50" s="50">
        <v>0</v>
      </c>
      <c r="ID50" s="50">
        <v>0</v>
      </c>
      <c r="IE50" s="50">
        <v>0</v>
      </c>
      <c r="IF50" s="50">
        <v>0</v>
      </c>
      <c r="IG50" s="50">
        <v>0</v>
      </c>
      <c r="IH50" s="50">
        <v>0</v>
      </c>
      <c r="II50" s="50">
        <v>0</v>
      </c>
      <c r="IJ50" s="50">
        <v>0</v>
      </c>
      <c r="IK50" s="50">
        <v>0</v>
      </c>
      <c r="IL50" s="50">
        <v>0</v>
      </c>
      <c r="IM50" s="50">
        <v>0</v>
      </c>
      <c r="IN50" s="50">
        <v>0</v>
      </c>
      <c r="IO50" s="50">
        <v>0</v>
      </c>
      <c r="IP50" s="50">
        <v>0</v>
      </c>
      <c r="IQ50" s="50">
        <v>0</v>
      </c>
      <c r="IR50" s="50">
        <v>0</v>
      </c>
      <c r="IS50" s="50">
        <v>0</v>
      </c>
      <c r="IT50" s="50">
        <v>0</v>
      </c>
      <c r="IU50" s="50">
        <v>0</v>
      </c>
      <c r="IV50" s="50">
        <v>0</v>
      </c>
      <c r="IW50" s="50">
        <v>0</v>
      </c>
      <c r="IX50" s="50">
        <v>0</v>
      </c>
      <c r="IY50" s="50">
        <v>0</v>
      </c>
      <c r="IZ50" s="50">
        <v>0</v>
      </c>
      <c r="JA50" s="50">
        <v>0</v>
      </c>
      <c r="JB50" s="50">
        <v>0</v>
      </c>
      <c r="JC50" s="50">
        <v>0</v>
      </c>
      <c r="JD50" s="50">
        <v>0</v>
      </c>
      <c r="JE50" s="50">
        <v>0</v>
      </c>
      <c r="JF50" s="50">
        <v>0</v>
      </c>
      <c r="JG50" s="50">
        <v>0</v>
      </c>
      <c r="JH50" s="50">
        <v>0</v>
      </c>
      <c r="JI50" s="50">
        <v>0</v>
      </c>
      <c r="JJ50" s="50">
        <v>0</v>
      </c>
      <c r="JK50" s="50">
        <v>0</v>
      </c>
      <c r="JL50" s="50">
        <v>0</v>
      </c>
      <c r="JM50" s="50">
        <v>0</v>
      </c>
      <c r="JN50" s="50">
        <v>0</v>
      </c>
      <c r="JO50" s="50">
        <v>0</v>
      </c>
      <c r="JP50" s="50">
        <v>0</v>
      </c>
      <c r="JQ50" s="50">
        <v>0</v>
      </c>
      <c r="JR50" s="50">
        <v>0</v>
      </c>
      <c r="JS50" s="50">
        <v>0</v>
      </c>
      <c r="JT50" s="50">
        <v>0</v>
      </c>
      <c r="JU50" s="50">
        <v>0</v>
      </c>
      <c r="JV50" s="50">
        <v>0</v>
      </c>
      <c r="JW50" s="50">
        <v>0</v>
      </c>
      <c r="JX50" s="50">
        <v>0</v>
      </c>
      <c r="JY50" s="50">
        <v>0</v>
      </c>
      <c r="JZ50" s="50">
        <v>0</v>
      </c>
      <c r="KA50" s="50">
        <v>0</v>
      </c>
      <c r="KB50" s="50">
        <v>0</v>
      </c>
      <c r="KC50" s="50">
        <v>0</v>
      </c>
      <c r="KD50" s="50">
        <v>0</v>
      </c>
      <c r="KE50" s="50">
        <v>0</v>
      </c>
      <c r="KF50" s="50">
        <v>0</v>
      </c>
      <c r="KG50" s="50">
        <v>0</v>
      </c>
      <c r="KH50" s="50">
        <v>0</v>
      </c>
      <c r="KI50" s="50">
        <v>0</v>
      </c>
      <c r="KJ50" s="50">
        <v>0</v>
      </c>
      <c r="KK50" s="50">
        <v>0</v>
      </c>
      <c r="KL50" s="50">
        <v>0</v>
      </c>
      <c r="KM50" s="50">
        <v>0</v>
      </c>
      <c r="KN50" s="50">
        <v>0</v>
      </c>
      <c r="KO50" s="50">
        <v>0</v>
      </c>
      <c r="KP50" s="50">
        <v>0</v>
      </c>
      <c r="KQ50" s="50">
        <v>0</v>
      </c>
      <c r="KR50" s="50">
        <v>0</v>
      </c>
      <c r="KS50" s="50">
        <v>0</v>
      </c>
      <c r="KT50" s="50">
        <v>0</v>
      </c>
      <c r="KU50" s="50">
        <v>0</v>
      </c>
      <c r="KV50" s="50">
        <v>0</v>
      </c>
      <c r="KW50" s="50">
        <v>0</v>
      </c>
      <c r="KX50" s="50">
        <v>0</v>
      </c>
      <c r="KY50" s="50">
        <v>0</v>
      </c>
      <c r="KZ50" s="50">
        <v>0</v>
      </c>
      <c r="LA50" s="50">
        <v>0</v>
      </c>
      <c r="LB50" s="50">
        <v>0</v>
      </c>
      <c r="LC50" s="50">
        <v>0</v>
      </c>
      <c r="LD50" s="50">
        <v>0</v>
      </c>
      <c r="LE50" s="50">
        <v>0</v>
      </c>
      <c r="LF50" s="50">
        <v>0</v>
      </c>
      <c r="LG50" s="50">
        <v>0</v>
      </c>
      <c r="LH50" s="50">
        <v>0</v>
      </c>
      <c r="LI50" s="50">
        <v>0</v>
      </c>
      <c r="LJ50" s="50">
        <v>0</v>
      </c>
      <c r="LK50" s="50">
        <v>0</v>
      </c>
      <c r="LL50" s="50">
        <v>0</v>
      </c>
      <c r="LM50" s="50">
        <v>0</v>
      </c>
      <c r="LN50" s="50">
        <v>0</v>
      </c>
      <c r="LO50" s="50">
        <v>0</v>
      </c>
      <c r="LP50" s="50">
        <v>0</v>
      </c>
      <c r="LQ50" s="50">
        <v>0</v>
      </c>
      <c r="LR50" s="50">
        <v>0</v>
      </c>
      <c r="LS50" s="50">
        <v>0</v>
      </c>
      <c r="LT50" s="50">
        <v>0</v>
      </c>
      <c r="LU50" s="50">
        <v>0</v>
      </c>
      <c r="LV50" s="50">
        <v>0</v>
      </c>
      <c r="LW50" s="50">
        <v>0</v>
      </c>
      <c r="LX50" s="50">
        <v>0</v>
      </c>
      <c r="LY50" s="50">
        <v>0</v>
      </c>
      <c r="LZ50" s="50">
        <v>0</v>
      </c>
      <c r="MA50" s="50">
        <v>0</v>
      </c>
      <c r="MB50" s="50">
        <v>0</v>
      </c>
      <c r="MC50" s="50">
        <v>0</v>
      </c>
      <c r="MD50" s="50">
        <v>0</v>
      </c>
      <c r="ME50" s="50">
        <v>0</v>
      </c>
      <c r="MF50" s="50">
        <v>0</v>
      </c>
      <c r="MG50" s="50">
        <v>0</v>
      </c>
      <c r="MH50" s="50">
        <v>0</v>
      </c>
      <c r="MI50" s="50">
        <v>0</v>
      </c>
      <c r="MJ50" s="50">
        <v>0</v>
      </c>
      <c r="MK50" s="50">
        <v>0</v>
      </c>
      <c r="ML50" s="50">
        <v>0</v>
      </c>
      <c r="MM50" s="50">
        <v>0</v>
      </c>
      <c r="MN50" s="50">
        <v>0</v>
      </c>
      <c r="MO50" s="50">
        <v>0</v>
      </c>
      <c r="MP50" s="50">
        <v>0</v>
      </c>
      <c r="MQ50" s="50">
        <v>0</v>
      </c>
      <c r="MR50" s="50">
        <v>0</v>
      </c>
      <c r="MS50" s="50">
        <v>0</v>
      </c>
      <c r="MT50" s="50">
        <v>0</v>
      </c>
      <c r="MU50" s="50">
        <v>0</v>
      </c>
      <c r="MV50" s="50">
        <v>0</v>
      </c>
      <c r="MW50" s="50">
        <v>0</v>
      </c>
      <c r="MX50" s="50">
        <v>0</v>
      </c>
      <c r="MY50" s="50">
        <v>0</v>
      </c>
      <c r="MZ50" s="50">
        <v>0</v>
      </c>
      <c r="NA50" s="50">
        <v>0</v>
      </c>
      <c r="NB50" s="50">
        <v>0</v>
      </c>
      <c r="NC50" s="50">
        <v>0</v>
      </c>
      <c r="ND50" s="50">
        <v>0</v>
      </c>
    </row>
    <row r="51" spans="1:368" x14ac:dyDescent="0.25">
      <c r="A51" s="4"/>
    </row>
    <row r="52" spans="1:368" s="4" customFormat="1" x14ac:dyDescent="0.25">
      <c r="B52" s="35" t="s">
        <v>63</v>
      </c>
      <c r="C52" s="33"/>
      <c r="D52" s="51">
        <f>SUM(H52:ND52)</f>
        <v>133333333.33333342</v>
      </c>
      <c r="E52" s="35"/>
      <c r="F52" s="35"/>
      <c r="G52" s="33"/>
      <c r="H52" s="37">
        <f>$D$7*(H48+H44)/(1+$D$7)</f>
        <v>0</v>
      </c>
      <c r="I52" s="37">
        <f t="shared" ref="I52:BT52" si="2192">$D$7*(I48+I44)/(1+$D$7)</f>
        <v>699102.07006967941</v>
      </c>
      <c r="J52" s="37">
        <f t="shared" si="2192"/>
        <v>702481.06340834941</v>
      </c>
      <c r="K52" s="37">
        <f t="shared" si="2192"/>
        <v>705876.38854815625</v>
      </c>
      <c r="L52" s="37">
        <f t="shared" si="2192"/>
        <v>709288.12442613929</v>
      </c>
      <c r="M52" s="37">
        <f t="shared" si="2192"/>
        <v>712716.35036086547</v>
      </c>
      <c r="N52" s="37">
        <f t="shared" si="2192"/>
        <v>716161.14605427638</v>
      </c>
      <c r="O52" s="37">
        <f t="shared" si="2192"/>
        <v>719622.59159353876</v>
      </c>
      <c r="P52" s="37">
        <f t="shared" si="2192"/>
        <v>723100.76745290752</v>
      </c>
      <c r="Q52" s="37">
        <f t="shared" si="2192"/>
        <v>726595.75449559651</v>
      </c>
      <c r="R52" s="37">
        <f t="shared" si="2192"/>
        <v>730107.63397565857</v>
      </c>
      <c r="S52" s="37">
        <f t="shared" si="2192"/>
        <v>733636.48753987416</v>
      </c>
      <c r="T52" s="37">
        <f t="shared" si="2192"/>
        <v>737182.39722965041</v>
      </c>
      <c r="U52" s="37">
        <f t="shared" si="2192"/>
        <v>740745.44548292691</v>
      </c>
      <c r="V52" s="37">
        <f t="shared" si="2192"/>
        <v>744325.71513609437</v>
      </c>
      <c r="W52" s="37">
        <f t="shared" si="2192"/>
        <v>747923.28942591895</v>
      </c>
      <c r="X52" s="37">
        <f t="shared" si="2192"/>
        <v>751538.25199147756</v>
      </c>
      <c r="Y52" s="37">
        <f t="shared" si="2192"/>
        <v>755170.68687610305</v>
      </c>
      <c r="Z52" s="37">
        <f t="shared" si="2192"/>
        <v>758820.6785293374</v>
      </c>
      <c r="AA52" s="37">
        <f t="shared" si="2192"/>
        <v>762488.31180889602</v>
      </c>
      <c r="AB52" s="37">
        <f t="shared" si="2192"/>
        <v>766173.67198263889</v>
      </c>
      <c r="AC52" s="37">
        <f t="shared" si="2192"/>
        <v>769876.8447305552</v>
      </c>
      <c r="AD52" s="37">
        <f t="shared" si="2192"/>
        <v>773597.91614675277</v>
      </c>
      <c r="AE52" s="37">
        <f t="shared" si="2192"/>
        <v>777336.97274146206</v>
      </c>
      <c r="AF52" s="37">
        <f t="shared" si="2192"/>
        <v>781094.10144304589</v>
      </c>
      <c r="AG52" s="37">
        <f t="shared" si="2192"/>
        <v>784869.3896000206</v>
      </c>
      <c r="AH52" s="37">
        <f t="shared" si="2192"/>
        <v>788662.92498308746</v>
      </c>
      <c r="AI52" s="37">
        <f t="shared" si="2192"/>
        <v>792474.79578717216</v>
      </c>
      <c r="AJ52" s="37">
        <f t="shared" si="2192"/>
        <v>796305.09063347685</v>
      </c>
      <c r="AK52" s="37">
        <f t="shared" si="2192"/>
        <v>800153.89857153862</v>
      </c>
      <c r="AL52" s="37">
        <f t="shared" si="2192"/>
        <v>804021.30908130121</v>
      </c>
      <c r="AM52" s="37">
        <f t="shared" si="2192"/>
        <v>807907.41207519395</v>
      </c>
      <c r="AN52" s="37">
        <f t="shared" si="2192"/>
        <v>811812.2979002241</v>
      </c>
      <c r="AO52" s="37">
        <f t="shared" si="2192"/>
        <v>815736.05734007515</v>
      </c>
      <c r="AP52" s="37">
        <f t="shared" si="2192"/>
        <v>819678.78161721909</v>
      </c>
      <c r="AQ52" s="37">
        <f t="shared" si="2192"/>
        <v>823640.56239503541</v>
      </c>
      <c r="AR52" s="37">
        <f t="shared" si="2192"/>
        <v>827621.49177994498</v>
      </c>
      <c r="AS52" s="37">
        <f t="shared" si="2192"/>
        <v>831621.66232354788</v>
      </c>
      <c r="AT52" s="37">
        <f t="shared" si="2192"/>
        <v>835641.16702477832</v>
      </c>
      <c r="AU52" s="37">
        <f t="shared" si="2192"/>
        <v>839680.09933206474</v>
      </c>
      <c r="AV52" s="37">
        <f t="shared" si="2192"/>
        <v>843738.55314550304</v>
      </c>
      <c r="AW52" s="37">
        <f t="shared" si="2192"/>
        <v>847816.62281903974</v>
      </c>
      <c r="AX52" s="37">
        <f t="shared" si="2192"/>
        <v>851914.40316266508</v>
      </c>
      <c r="AY52" s="37">
        <f t="shared" si="2192"/>
        <v>856031.98944461788</v>
      </c>
      <c r="AZ52" s="37">
        <f t="shared" si="2192"/>
        <v>860169.47739360027</v>
      </c>
      <c r="BA52" s="37">
        <f t="shared" si="2192"/>
        <v>864326.96320100268</v>
      </c>
      <c r="BB52" s="37">
        <f t="shared" si="2192"/>
        <v>868504.54352314095</v>
      </c>
      <c r="BC52" s="37">
        <f t="shared" si="2192"/>
        <v>872702.31548350281</v>
      </c>
      <c r="BD52" s="37">
        <f t="shared" si="2192"/>
        <v>876920.37667500635</v>
      </c>
      <c r="BE52" s="37">
        <f t="shared" si="2192"/>
        <v>881158.82516226871</v>
      </c>
      <c r="BF52" s="37">
        <f t="shared" si="2192"/>
        <v>885417.75948388642</v>
      </c>
      <c r="BG52" s="37">
        <f t="shared" si="2192"/>
        <v>889697.27865472517</v>
      </c>
      <c r="BH52" s="37">
        <f t="shared" si="2192"/>
        <v>893997.48216822324</v>
      </c>
      <c r="BI52" s="37">
        <f t="shared" si="2192"/>
        <v>898318.46999870287</v>
      </c>
      <c r="BJ52" s="37">
        <f t="shared" si="2192"/>
        <v>902660.34260369663</v>
      </c>
      <c r="BK52" s="37">
        <f t="shared" si="2192"/>
        <v>907023.20092628093</v>
      </c>
      <c r="BL52" s="37">
        <f t="shared" si="2192"/>
        <v>911407.14639742475</v>
      </c>
      <c r="BM52" s="37">
        <f t="shared" si="2192"/>
        <v>915812.28093834559</v>
      </c>
      <c r="BN52" s="37">
        <f t="shared" si="2192"/>
        <v>920238.70696288091</v>
      </c>
      <c r="BO52" s="37">
        <f t="shared" si="2192"/>
        <v>924686.5273798682</v>
      </c>
      <c r="BP52" s="37">
        <f t="shared" si="2192"/>
        <v>929155.84559553757</v>
      </c>
      <c r="BQ52" s="37">
        <f t="shared" si="2192"/>
        <v>933646.76551591593</v>
      </c>
      <c r="BR52" s="37">
        <f t="shared" si="2192"/>
        <v>938159.39154924289</v>
      </c>
      <c r="BS52" s="37">
        <f t="shared" si="2192"/>
        <v>942693.82860839763</v>
      </c>
      <c r="BT52" s="37">
        <f t="shared" si="2192"/>
        <v>947250.18211333826</v>
      </c>
      <c r="BU52" s="37">
        <f t="shared" ref="BU52:EF52" si="2193">$D$7*(BU48+BU44)/(1+$D$7)</f>
        <v>951828.55799355276</v>
      </c>
      <c r="BV52" s="37">
        <f t="shared" si="2193"/>
        <v>956429.06269052147</v>
      </c>
      <c r="BW52" s="37">
        <f t="shared" si="2193"/>
        <v>961051.80316019244</v>
      </c>
      <c r="BX52" s="37">
        <f t="shared" si="2193"/>
        <v>965696.88687546668</v>
      </c>
      <c r="BY52" s="37">
        <f t="shared" si="2193"/>
        <v>970364.42182869813</v>
      </c>
      <c r="BZ52" s="37">
        <f t="shared" si="2193"/>
        <v>975054.51653420343</v>
      </c>
      <c r="CA52" s="37">
        <f t="shared" si="2193"/>
        <v>979767.28003078536</v>
      </c>
      <c r="CB52" s="37">
        <f t="shared" si="2193"/>
        <v>984502.82188426761</v>
      </c>
      <c r="CC52" s="37">
        <f t="shared" si="2193"/>
        <v>989261.25219004136</v>
      </c>
      <c r="CD52" s="37">
        <f t="shared" si="2193"/>
        <v>994042.68157562672</v>
      </c>
      <c r="CE52" s="37">
        <f t="shared" si="2193"/>
        <v>998847.22120324208</v>
      </c>
      <c r="CF52" s="37">
        <f t="shared" si="2193"/>
        <v>1003674.9827723912</v>
      </c>
      <c r="CG52" s="37">
        <f t="shared" si="2193"/>
        <v>1008526.0785224579</v>
      </c>
      <c r="CH52" s="37">
        <f t="shared" si="2193"/>
        <v>1013400.6212353162</v>
      </c>
      <c r="CI52" s="37">
        <f t="shared" si="2193"/>
        <v>1018298.7242379537</v>
      </c>
      <c r="CJ52" s="37">
        <f t="shared" si="2193"/>
        <v>1023220.5014051037</v>
      </c>
      <c r="CK52" s="37">
        <f t="shared" si="2193"/>
        <v>1028166.0671618952</v>
      </c>
      <c r="CL52" s="37">
        <f t="shared" si="2193"/>
        <v>1033135.536486511</v>
      </c>
      <c r="CM52" s="37">
        <f t="shared" si="2193"/>
        <v>1038129.0249128622</v>
      </c>
      <c r="CN52" s="37">
        <f t="shared" si="2193"/>
        <v>1043146.6485332744</v>
      </c>
      <c r="CO52" s="37">
        <f t="shared" si="2193"/>
        <v>1048188.5240011854</v>
      </c>
      <c r="CP52" s="37">
        <f t="shared" si="2193"/>
        <v>1053254.7685338578</v>
      </c>
      <c r="CQ52" s="37">
        <f t="shared" si="2193"/>
        <v>1058345.4999151048</v>
      </c>
      <c r="CR52" s="37">
        <f t="shared" si="2193"/>
        <v>1063460.8364980279</v>
      </c>
      <c r="CS52" s="37">
        <f t="shared" si="2193"/>
        <v>1068600.8972077684</v>
      </c>
      <c r="CT52" s="37">
        <f t="shared" si="2193"/>
        <v>1073765.8015442726</v>
      </c>
      <c r="CU52" s="37">
        <f t="shared" si="2193"/>
        <v>1078955.6695850699</v>
      </c>
      <c r="CV52" s="37">
        <f t="shared" si="2193"/>
        <v>1084170.6219880641</v>
      </c>
      <c r="CW52" s="37">
        <f t="shared" si="2193"/>
        <v>1089410.7799943399</v>
      </c>
      <c r="CX52" s="37">
        <f t="shared" si="2193"/>
        <v>1094676.2654309792</v>
      </c>
      <c r="CY52" s="37">
        <f t="shared" si="2193"/>
        <v>1099967.2007138955</v>
      </c>
      <c r="CZ52" s="37">
        <f t="shared" si="2193"/>
        <v>1105283.7088506795</v>
      </c>
      <c r="DA52" s="37">
        <f t="shared" si="2193"/>
        <v>1110625.9134434578</v>
      </c>
      <c r="DB52" s="37">
        <f t="shared" si="2193"/>
        <v>1115993.9386917676</v>
      </c>
      <c r="DC52" s="37">
        <f t="shared" si="2193"/>
        <v>1121387.9093954447</v>
      </c>
      <c r="DD52" s="37">
        <f t="shared" si="2193"/>
        <v>1126807.9509575225</v>
      </c>
      <c r="DE52" s="37">
        <f t="shared" si="2193"/>
        <v>1132254.1893871508</v>
      </c>
      <c r="DF52" s="37">
        <f t="shared" si="2193"/>
        <v>1137726.7513025219</v>
      </c>
      <c r="DG52" s="37">
        <f t="shared" si="2193"/>
        <v>1143225.7639338174</v>
      </c>
      <c r="DH52" s="37">
        <f t="shared" si="2193"/>
        <v>1148751.3551261642</v>
      </c>
      <c r="DI52" s="37">
        <f t="shared" si="2193"/>
        <v>1154303.6533426072</v>
      </c>
      <c r="DJ52" s="37">
        <f t="shared" si="2193"/>
        <v>1159882.7876670966</v>
      </c>
      <c r="DK52" s="37">
        <f t="shared" si="2193"/>
        <v>1165488.8878074875</v>
      </c>
      <c r="DL52" s="37">
        <f t="shared" si="2193"/>
        <v>1171122.084098557</v>
      </c>
      <c r="DM52" s="37">
        <f t="shared" si="2193"/>
        <v>1176782.5075050334</v>
      </c>
      <c r="DN52" s="37">
        <f t="shared" si="2193"/>
        <v>1182470.289624641</v>
      </c>
      <c r="DO52" s="37">
        <f t="shared" si="2193"/>
        <v>1188185.56269116</v>
      </c>
      <c r="DP52" s="37">
        <f t="shared" si="2193"/>
        <v>1193928.4595775008</v>
      </c>
      <c r="DQ52" s="37">
        <f t="shared" si="2193"/>
        <v>1199699.113798792</v>
      </c>
      <c r="DR52" s="37">
        <f t="shared" si="2193"/>
        <v>1205497.6595154861</v>
      </c>
      <c r="DS52" s="37">
        <f t="shared" si="2193"/>
        <v>1211324.2315364778</v>
      </c>
      <c r="DT52" s="37">
        <f t="shared" si="2193"/>
        <v>1217178.9653222372</v>
      </c>
      <c r="DU52" s="37">
        <f t="shared" si="2193"/>
        <v>1223061.9969879612</v>
      </c>
      <c r="DV52" s="37">
        <f t="shared" si="2193"/>
        <v>1228973.4633067364</v>
      </c>
      <c r="DW52" s="37">
        <f t="shared" si="2193"/>
        <v>1234913.5017127192</v>
      </c>
      <c r="DX52" s="37">
        <f t="shared" si="2193"/>
        <v>21240882.250302058</v>
      </c>
      <c r="DY52" s="37">
        <f t="shared" si="2193"/>
        <v>0</v>
      </c>
      <c r="DZ52" s="37">
        <f t="shared" si="2193"/>
        <v>0</v>
      </c>
      <c r="EA52" s="37">
        <f t="shared" si="2193"/>
        <v>0</v>
      </c>
      <c r="EB52" s="37">
        <f t="shared" si="2193"/>
        <v>0</v>
      </c>
      <c r="EC52" s="37">
        <f t="shared" si="2193"/>
        <v>0</v>
      </c>
      <c r="ED52" s="37">
        <f t="shared" si="2193"/>
        <v>0</v>
      </c>
      <c r="EE52" s="37">
        <f t="shared" si="2193"/>
        <v>0</v>
      </c>
      <c r="EF52" s="37">
        <f t="shared" si="2193"/>
        <v>0</v>
      </c>
      <c r="EG52" s="37">
        <f t="shared" ref="EG52:GR52" si="2194">$D$7*(EG48+EG44)/(1+$D$7)</f>
        <v>0</v>
      </c>
      <c r="EH52" s="37">
        <f t="shared" si="2194"/>
        <v>0</v>
      </c>
      <c r="EI52" s="37">
        <f t="shared" si="2194"/>
        <v>0</v>
      </c>
      <c r="EJ52" s="37">
        <f t="shared" si="2194"/>
        <v>0</v>
      </c>
      <c r="EK52" s="37">
        <f t="shared" si="2194"/>
        <v>0</v>
      </c>
      <c r="EL52" s="37">
        <f t="shared" si="2194"/>
        <v>0</v>
      </c>
      <c r="EM52" s="37">
        <f t="shared" si="2194"/>
        <v>0</v>
      </c>
      <c r="EN52" s="37">
        <f t="shared" si="2194"/>
        <v>0</v>
      </c>
      <c r="EO52" s="37">
        <f t="shared" si="2194"/>
        <v>0</v>
      </c>
      <c r="EP52" s="37">
        <f t="shared" si="2194"/>
        <v>0</v>
      </c>
      <c r="EQ52" s="37">
        <f t="shared" si="2194"/>
        <v>0</v>
      </c>
      <c r="ER52" s="37">
        <f t="shared" si="2194"/>
        <v>0</v>
      </c>
      <c r="ES52" s="37">
        <f t="shared" si="2194"/>
        <v>0</v>
      </c>
      <c r="ET52" s="37">
        <f t="shared" si="2194"/>
        <v>0</v>
      </c>
      <c r="EU52" s="37">
        <f t="shared" si="2194"/>
        <v>0</v>
      </c>
      <c r="EV52" s="37">
        <f t="shared" si="2194"/>
        <v>0</v>
      </c>
      <c r="EW52" s="37">
        <f t="shared" si="2194"/>
        <v>0</v>
      </c>
      <c r="EX52" s="37">
        <f t="shared" si="2194"/>
        <v>0</v>
      </c>
      <c r="EY52" s="37">
        <f t="shared" si="2194"/>
        <v>0</v>
      </c>
      <c r="EZ52" s="37">
        <f t="shared" si="2194"/>
        <v>0</v>
      </c>
      <c r="FA52" s="37">
        <f t="shared" si="2194"/>
        <v>0</v>
      </c>
      <c r="FB52" s="37">
        <f t="shared" si="2194"/>
        <v>0</v>
      </c>
      <c r="FC52" s="37">
        <f t="shared" si="2194"/>
        <v>0</v>
      </c>
      <c r="FD52" s="37">
        <f t="shared" si="2194"/>
        <v>0</v>
      </c>
      <c r="FE52" s="37">
        <f t="shared" si="2194"/>
        <v>0</v>
      </c>
      <c r="FF52" s="37">
        <f t="shared" si="2194"/>
        <v>0</v>
      </c>
      <c r="FG52" s="37">
        <f t="shared" si="2194"/>
        <v>0</v>
      </c>
      <c r="FH52" s="37">
        <f t="shared" si="2194"/>
        <v>0</v>
      </c>
      <c r="FI52" s="37">
        <f t="shared" si="2194"/>
        <v>0</v>
      </c>
      <c r="FJ52" s="37">
        <f t="shared" si="2194"/>
        <v>0</v>
      </c>
      <c r="FK52" s="37">
        <f t="shared" si="2194"/>
        <v>0</v>
      </c>
      <c r="FL52" s="37">
        <f t="shared" si="2194"/>
        <v>0</v>
      </c>
      <c r="FM52" s="37">
        <f t="shared" si="2194"/>
        <v>0</v>
      </c>
      <c r="FN52" s="37">
        <f t="shared" si="2194"/>
        <v>0</v>
      </c>
      <c r="FO52" s="37">
        <f t="shared" si="2194"/>
        <v>0</v>
      </c>
      <c r="FP52" s="37">
        <f t="shared" si="2194"/>
        <v>0</v>
      </c>
      <c r="FQ52" s="37">
        <f t="shared" si="2194"/>
        <v>0</v>
      </c>
      <c r="FR52" s="37">
        <f t="shared" si="2194"/>
        <v>0</v>
      </c>
      <c r="FS52" s="37">
        <f t="shared" si="2194"/>
        <v>0</v>
      </c>
      <c r="FT52" s="37">
        <f t="shared" si="2194"/>
        <v>0</v>
      </c>
      <c r="FU52" s="37">
        <f t="shared" si="2194"/>
        <v>0</v>
      </c>
      <c r="FV52" s="37">
        <f t="shared" si="2194"/>
        <v>0</v>
      </c>
      <c r="FW52" s="37">
        <f t="shared" si="2194"/>
        <v>0</v>
      </c>
      <c r="FX52" s="37">
        <f t="shared" si="2194"/>
        <v>0</v>
      </c>
      <c r="FY52" s="37">
        <f t="shared" si="2194"/>
        <v>0</v>
      </c>
      <c r="FZ52" s="37">
        <f t="shared" si="2194"/>
        <v>0</v>
      </c>
      <c r="GA52" s="37">
        <f t="shared" si="2194"/>
        <v>0</v>
      </c>
      <c r="GB52" s="37">
        <f t="shared" si="2194"/>
        <v>0</v>
      </c>
      <c r="GC52" s="37">
        <f t="shared" si="2194"/>
        <v>0</v>
      </c>
      <c r="GD52" s="37">
        <f t="shared" si="2194"/>
        <v>0</v>
      </c>
      <c r="GE52" s="37">
        <f t="shared" si="2194"/>
        <v>0</v>
      </c>
      <c r="GF52" s="37">
        <f t="shared" si="2194"/>
        <v>0</v>
      </c>
      <c r="GG52" s="37">
        <f t="shared" si="2194"/>
        <v>0</v>
      </c>
      <c r="GH52" s="37">
        <f t="shared" si="2194"/>
        <v>0</v>
      </c>
      <c r="GI52" s="37">
        <f t="shared" si="2194"/>
        <v>0</v>
      </c>
      <c r="GJ52" s="37">
        <f t="shared" si="2194"/>
        <v>0</v>
      </c>
      <c r="GK52" s="37">
        <f t="shared" si="2194"/>
        <v>0</v>
      </c>
      <c r="GL52" s="37">
        <f t="shared" si="2194"/>
        <v>0</v>
      </c>
      <c r="GM52" s="37">
        <f t="shared" si="2194"/>
        <v>0</v>
      </c>
      <c r="GN52" s="37">
        <f t="shared" si="2194"/>
        <v>0</v>
      </c>
      <c r="GO52" s="37">
        <f t="shared" si="2194"/>
        <v>0</v>
      </c>
      <c r="GP52" s="37">
        <f t="shared" si="2194"/>
        <v>0</v>
      </c>
      <c r="GQ52" s="37">
        <f t="shared" si="2194"/>
        <v>0</v>
      </c>
      <c r="GR52" s="37">
        <f t="shared" si="2194"/>
        <v>0</v>
      </c>
      <c r="GS52" s="37">
        <f t="shared" ref="GS52:IM52" si="2195">$D$7*(GS48+GS44)/(1+$D$7)</f>
        <v>0</v>
      </c>
      <c r="GT52" s="37">
        <f t="shared" si="2195"/>
        <v>0</v>
      </c>
      <c r="GU52" s="37">
        <f t="shared" si="2195"/>
        <v>0</v>
      </c>
      <c r="GV52" s="37">
        <f t="shared" si="2195"/>
        <v>0</v>
      </c>
      <c r="GW52" s="37">
        <f t="shared" si="2195"/>
        <v>0</v>
      </c>
      <c r="GX52" s="37">
        <f t="shared" si="2195"/>
        <v>0</v>
      </c>
      <c r="GY52" s="37">
        <f t="shared" si="2195"/>
        <v>0</v>
      </c>
      <c r="GZ52" s="37">
        <f t="shared" si="2195"/>
        <v>0</v>
      </c>
      <c r="HA52" s="37">
        <f t="shared" si="2195"/>
        <v>0</v>
      </c>
      <c r="HB52" s="37">
        <f t="shared" si="2195"/>
        <v>0</v>
      </c>
      <c r="HC52" s="37">
        <f t="shared" si="2195"/>
        <v>0</v>
      </c>
      <c r="HD52" s="37">
        <f t="shared" si="2195"/>
        <v>0</v>
      </c>
      <c r="HE52" s="37">
        <f t="shared" si="2195"/>
        <v>0</v>
      </c>
      <c r="HF52" s="37">
        <f t="shared" si="2195"/>
        <v>0</v>
      </c>
      <c r="HG52" s="37">
        <f t="shared" si="2195"/>
        <v>0</v>
      </c>
      <c r="HH52" s="37">
        <f t="shared" si="2195"/>
        <v>0</v>
      </c>
      <c r="HI52" s="37">
        <f t="shared" si="2195"/>
        <v>0</v>
      </c>
      <c r="HJ52" s="37">
        <f t="shared" si="2195"/>
        <v>0</v>
      </c>
      <c r="HK52" s="37">
        <f t="shared" si="2195"/>
        <v>0</v>
      </c>
      <c r="HL52" s="37">
        <f t="shared" si="2195"/>
        <v>0</v>
      </c>
      <c r="HM52" s="37">
        <f t="shared" si="2195"/>
        <v>0</v>
      </c>
      <c r="HN52" s="37">
        <f t="shared" si="2195"/>
        <v>0</v>
      </c>
      <c r="HO52" s="37">
        <f t="shared" si="2195"/>
        <v>0</v>
      </c>
      <c r="HP52" s="37">
        <f t="shared" si="2195"/>
        <v>0</v>
      </c>
      <c r="HQ52" s="37">
        <f t="shared" si="2195"/>
        <v>0</v>
      </c>
      <c r="HR52" s="37">
        <f t="shared" si="2195"/>
        <v>0</v>
      </c>
      <c r="HS52" s="37">
        <f t="shared" si="2195"/>
        <v>0</v>
      </c>
      <c r="HT52" s="37">
        <f t="shared" si="2195"/>
        <v>0</v>
      </c>
      <c r="HU52" s="37">
        <f t="shared" si="2195"/>
        <v>0</v>
      </c>
      <c r="HV52" s="37">
        <f t="shared" si="2195"/>
        <v>0</v>
      </c>
      <c r="HW52" s="37">
        <f t="shared" si="2195"/>
        <v>0</v>
      </c>
      <c r="HX52" s="37">
        <f t="shared" si="2195"/>
        <v>0</v>
      </c>
      <c r="HY52" s="37">
        <f t="shared" si="2195"/>
        <v>0</v>
      </c>
      <c r="HZ52" s="37">
        <f t="shared" si="2195"/>
        <v>0</v>
      </c>
      <c r="IA52" s="37">
        <f t="shared" si="2195"/>
        <v>0</v>
      </c>
      <c r="IB52" s="37">
        <f t="shared" si="2195"/>
        <v>0</v>
      </c>
      <c r="IC52" s="37">
        <f t="shared" si="2195"/>
        <v>0</v>
      </c>
      <c r="ID52" s="37">
        <f t="shared" si="2195"/>
        <v>0</v>
      </c>
      <c r="IE52" s="37">
        <f t="shared" si="2195"/>
        <v>0</v>
      </c>
      <c r="IF52" s="37">
        <f t="shared" si="2195"/>
        <v>0</v>
      </c>
      <c r="IG52" s="37">
        <f t="shared" si="2195"/>
        <v>0</v>
      </c>
      <c r="IH52" s="37">
        <f t="shared" si="2195"/>
        <v>0</v>
      </c>
      <c r="II52" s="37">
        <f t="shared" si="2195"/>
        <v>0</v>
      </c>
      <c r="IJ52" s="37">
        <f t="shared" si="2195"/>
        <v>0</v>
      </c>
      <c r="IK52" s="37">
        <f t="shared" si="2195"/>
        <v>0</v>
      </c>
      <c r="IL52" s="37">
        <f t="shared" si="2195"/>
        <v>0</v>
      </c>
      <c r="IM52" s="37">
        <f t="shared" si="2195"/>
        <v>0</v>
      </c>
      <c r="IN52" s="37">
        <f>$D$7*(IN48+IN44)/(1+$D$7)</f>
        <v>0</v>
      </c>
      <c r="IO52" s="37">
        <f t="shared" ref="IO52:KZ52" si="2196">$D$7*(IO48+IO44)/(1+$D$7)</f>
        <v>0</v>
      </c>
      <c r="IP52" s="37">
        <f t="shared" si="2196"/>
        <v>0</v>
      </c>
      <c r="IQ52" s="37">
        <f t="shared" si="2196"/>
        <v>0</v>
      </c>
      <c r="IR52" s="37">
        <f t="shared" si="2196"/>
        <v>0</v>
      </c>
      <c r="IS52" s="37">
        <f t="shared" si="2196"/>
        <v>0</v>
      </c>
      <c r="IT52" s="37">
        <f t="shared" si="2196"/>
        <v>0</v>
      </c>
      <c r="IU52" s="37">
        <f t="shared" si="2196"/>
        <v>0</v>
      </c>
      <c r="IV52" s="37">
        <f t="shared" si="2196"/>
        <v>0</v>
      </c>
      <c r="IW52" s="37">
        <f t="shared" si="2196"/>
        <v>0</v>
      </c>
      <c r="IX52" s="37">
        <f t="shared" si="2196"/>
        <v>0</v>
      </c>
      <c r="IY52" s="37">
        <f t="shared" si="2196"/>
        <v>0</v>
      </c>
      <c r="IZ52" s="37">
        <f t="shared" si="2196"/>
        <v>0</v>
      </c>
      <c r="JA52" s="37">
        <f t="shared" si="2196"/>
        <v>0</v>
      </c>
      <c r="JB52" s="37">
        <f t="shared" si="2196"/>
        <v>0</v>
      </c>
      <c r="JC52" s="37">
        <f t="shared" si="2196"/>
        <v>0</v>
      </c>
      <c r="JD52" s="37">
        <f t="shared" si="2196"/>
        <v>0</v>
      </c>
      <c r="JE52" s="37">
        <f t="shared" si="2196"/>
        <v>0</v>
      </c>
      <c r="JF52" s="37">
        <f t="shared" si="2196"/>
        <v>0</v>
      </c>
      <c r="JG52" s="37">
        <f t="shared" si="2196"/>
        <v>0</v>
      </c>
      <c r="JH52" s="37">
        <f t="shared" si="2196"/>
        <v>0</v>
      </c>
      <c r="JI52" s="37">
        <f t="shared" si="2196"/>
        <v>0</v>
      </c>
      <c r="JJ52" s="37">
        <f t="shared" si="2196"/>
        <v>0</v>
      </c>
      <c r="JK52" s="37">
        <f t="shared" si="2196"/>
        <v>0</v>
      </c>
      <c r="JL52" s="37">
        <f t="shared" si="2196"/>
        <v>0</v>
      </c>
      <c r="JM52" s="37">
        <f t="shared" si="2196"/>
        <v>0</v>
      </c>
      <c r="JN52" s="37">
        <f t="shared" si="2196"/>
        <v>0</v>
      </c>
      <c r="JO52" s="37">
        <f t="shared" si="2196"/>
        <v>0</v>
      </c>
      <c r="JP52" s="37">
        <f t="shared" si="2196"/>
        <v>0</v>
      </c>
      <c r="JQ52" s="37">
        <f t="shared" si="2196"/>
        <v>0</v>
      </c>
      <c r="JR52" s="37">
        <f t="shared" si="2196"/>
        <v>0</v>
      </c>
      <c r="JS52" s="37">
        <f t="shared" si="2196"/>
        <v>0</v>
      </c>
      <c r="JT52" s="37">
        <f t="shared" si="2196"/>
        <v>0</v>
      </c>
      <c r="JU52" s="37">
        <f t="shared" si="2196"/>
        <v>0</v>
      </c>
      <c r="JV52" s="37">
        <f t="shared" si="2196"/>
        <v>0</v>
      </c>
      <c r="JW52" s="37">
        <f t="shared" si="2196"/>
        <v>0</v>
      </c>
      <c r="JX52" s="37">
        <f t="shared" si="2196"/>
        <v>0</v>
      </c>
      <c r="JY52" s="37">
        <f t="shared" si="2196"/>
        <v>0</v>
      </c>
      <c r="JZ52" s="37">
        <f t="shared" si="2196"/>
        <v>0</v>
      </c>
      <c r="KA52" s="37">
        <f t="shared" si="2196"/>
        <v>0</v>
      </c>
      <c r="KB52" s="37">
        <f t="shared" si="2196"/>
        <v>0</v>
      </c>
      <c r="KC52" s="37">
        <f t="shared" si="2196"/>
        <v>0</v>
      </c>
      <c r="KD52" s="37">
        <f t="shared" si="2196"/>
        <v>0</v>
      </c>
      <c r="KE52" s="37">
        <f t="shared" si="2196"/>
        <v>0</v>
      </c>
      <c r="KF52" s="37">
        <f t="shared" si="2196"/>
        <v>0</v>
      </c>
      <c r="KG52" s="37">
        <f t="shared" si="2196"/>
        <v>0</v>
      </c>
      <c r="KH52" s="37">
        <f t="shared" si="2196"/>
        <v>0</v>
      </c>
      <c r="KI52" s="37">
        <f t="shared" si="2196"/>
        <v>0</v>
      </c>
      <c r="KJ52" s="37">
        <f t="shared" si="2196"/>
        <v>0</v>
      </c>
      <c r="KK52" s="37">
        <f t="shared" si="2196"/>
        <v>0</v>
      </c>
      <c r="KL52" s="37">
        <f t="shared" si="2196"/>
        <v>0</v>
      </c>
      <c r="KM52" s="37">
        <f t="shared" si="2196"/>
        <v>0</v>
      </c>
      <c r="KN52" s="37">
        <f t="shared" si="2196"/>
        <v>0</v>
      </c>
      <c r="KO52" s="37">
        <f t="shared" si="2196"/>
        <v>0</v>
      </c>
      <c r="KP52" s="37">
        <f t="shared" si="2196"/>
        <v>0</v>
      </c>
      <c r="KQ52" s="37">
        <f t="shared" si="2196"/>
        <v>0</v>
      </c>
      <c r="KR52" s="37">
        <f t="shared" si="2196"/>
        <v>0</v>
      </c>
      <c r="KS52" s="37">
        <f t="shared" si="2196"/>
        <v>0</v>
      </c>
      <c r="KT52" s="37">
        <f t="shared" si="2196"/>
        <v>0</v>
      </c>
      <c r="KU52" s="37">
        <f t="shared" si="2196"/>
        <v>0</v>
      </c>
      <c r="KV52" s="37">
        <f t="shared" si="2196"/>
        <v>0</v>
      </c>
      <c r="KW52" s="37">
        <f t="shared" si="2196"/>
        <v>0</v>
      </c>
      <c r="KX52" s="37">
        <f t="shared" si="2196"/>
        <v>0</v>
      </c>
      <c r="KY52" s="37">
        <f t="shared" si="2196"/>
        <v>0</v>
      </c>
      <c r="KZ52" s="37">
        <f t="shared" si="2196"/>
        <v>0</v>
      </c>
      <c r="LA52" s="37">
        <f t="shared" ref="LA52:ND52" si="2197">$D$7*(LA48+LA44)/(1+$D$7)</f>
        <v>0</v>
      </c>
      <c r="LB52" s="37">
        <f t="shared" si="2197"/>
        <v>0</v>
      </c>
      <c r="LC52" s="37">
        <f t="shared" si="2197"/>
        <v>0</v>
      </c>
      <c r="LD52" s="37">
        <f t="shared" si="2197"/>
        <v>0</v>
      </c>
      <c r="LE52" s="37">
        <f t="shared" si="2197"/>
        <v>0</v>
      </c>
      <c r="LF52" s="37">
        <f t="shared" si="2197"/>
        <v>0</v>
      </c>
      <c r="LG52" s="37">
        <f t="shared" si="2197"/>
        <v>0</v>
      </c>
      <c r="LH52" s="37">
        <f t="shared" si="2197"/>
        <v>0</v>
      </c>
      <c r="LI52" s="37">
        <f t="shared" si="2197"/>
        <v>0</v>
      </c>
      <c r="LJ52" s="37">
        <f t="shared" si="2197"/>
        <v>0</v>
      </c>
      <c r="LK52" s="37">
        <f t="shared" si="2197"/>
        <v>0</v>
      </c>
      <c r="LL52" s="37">
        <f t="shared" si="2197"/>
        <v>0</v>
      </c>
      <c r="LM52" s="37">
        <f t="shared" si="2197"/>
        <v>0</v>
      </c>
      <c r="LN52" s="37">
        <f t="shared" si="2197"/>
        <v>0</v>
      </c>
      <c r="LO52" s="37">
        <f t="shared" si="2197"/>
        <v>0</v>
      </c>
      <c r="LP52" s="37">
        <f t="shared" si="2197"/>
        <v>0</v>
      </c>
      <c r="LQ52" s="37">
        <f t="shared" si="2197"/>
        <v>0</v>
      </c>
      <c r="LR52" s="37">
        <f t="shared" si="2197"/>
        <v>0</v>
      </c>
      <c r="LS52" s="37">
        <f t="shared" si="2197"/>
        <v>0</v>
      </c>
      <c r="LT52" s="37">
        <f t="shared" si="2197"/>
        <v>0</v>
      </c>
      <c r="LU52" s="37">
        <f t="shared" si="2197"/>
        <v>0</v>
      </c>
      <c r="LV52" s="37">
        <f t="shared" si="2197"/>
        <v>0</v>
      </c>
      <c r="LW52" s="37">
        <f t="shared" si="2197"/>
        <v>0</v>
      </c>
      <c r="LX52" s="37">
        <f t="shared" si="2197"/>
        <v>0</v>
      </c>
      <c r="LY52" s="37">
        <f t="shared" si="2197"/>
        <v>0</v>
      </c>
      <c r="LZ52" s="37">
        <f t="shared" si="2197"/>
        <v>0</v>
      </c>
      <c r="MA52" s="37">
        <f t="shared" si="2197"/>
        <v>0</v>
      </c>
      <c r="MB52" s="37">
        <f t="shared" si="2197"/>
        <v>0</v>
      </c>
      <c r="MC52" s="37">
        <f t="shared" si="2197"/>
        <v>0</v>
      </c>
      <c r="MD52" s="37">
        <f t="shared" si="2197"/>
        <v>0</v>
      </c>
      <c r="ME52" s="37">
        <f t="shared" si="2197"/>
        <v>0</v>
      </c>
      <c r="MF52" s="37">
        <f t="shared" si="2197"/>
        <v>0</v>
      </c>
      <c r="MG52" s="37">
        <f t="shared" si="2197"/>
        <v>0</v>
      </c>
      <c r="MH52" s="37">
        <f t="shared" si="2197"/>
        <v>0</v>
      </c>
      <c r="MI52" s="37">
        <f t="shared" si="2197"/>
        <v>0</v>
      </c>
      <c r="MJ52" s="37">
        <f t="shared" si="2197"/>
        <v>0</v>
      </c>
      <c r="MK52" s="37">
        <f t="shared" si="2197"/>
        <v>0</v>
      </c>
      <c r="ML52" s="37">
        <f t="shared" si="2197"/>
        <v>0</v>
      </c>
      <c r="MM52" s="37">
        <f t="shared" si="2197"/>
        <v>0</v>
      </c>
      <c r="MN52" s="37">
        <f t="shared" si="2197"/>
        <v>0</v>
      </c>
      <c r="MO52" s="37">
        <f t="shared" si="2197"/>
        <v>0</v>
      </c>
      <c r="MP52" s="37">
        <f t="shared" si="2197"/>
        <v>0</v>
      </c>
      <c r="MQ52" s="37">
        <f t="shared" si="2197"/>
        <v>0</v>
      </c>
      <c r="MR52" s="37">
        <f t="shared" si="2197"/>
        <v>0</v>
      </c>
      <c r="MS52" s="37">
        <f t="shared" si="2197"/>
        <v>0</v>
      </c>
      <c r="MT52" s="37">
        <f t="shared" si="2197"/>
        <v>0</v>
      </c>
      <c r="MU52" s="37">
        <f t="shared" si="2197"/>
        <v>0</v>
      </c>
      <c r="MV52" s="37">
        <f t="shared" si="2197"/>
        <v>0</v>
      </c>
      <c r="MW52" s="37">
        <f t="shared" si="2197"/>
        <v>0</v>
      </c>
      <c r="MX52" s="37">
        <f t="shared" si="2197"/>
        <v>0</v>
      </c>
      <c r="MY52" s="37">
        <f t="shared" si="2197"/>
        <v>0</v>
      </c>
      <c r="MZ52" s="37">
        <f t="shared" si="2197"/>
        <v>0</v>
      </c>
      <c r="NA52" s="37">
        <f t="shared" si="2197"/>
        <v>0</v>
      </c>
      <c r="NB52" s="37">
        <f t="shared" si="2197"/>
        <v>0</v>
      </c>
      <c r="NC52" s="37">
        <f t="shared" si="2197"/>
        <v>0</v>
      </c>
      <c r="ND52" s="37">
        <f t="shared" si="2197"/>
        <v>0</v>
      </c>
    </row>
    <row r="53" spans="1:368" x14ac:dyDescent="0.25">
      <c r="A53" s="4"/>
    </row>
    <row r="54" spans="1:368" s="4" customFormat="1" x14ac:dyDescent="0.25">
      <c r="B54" s="4" t="s">
        <v>44</v>
      </c>
      <c r="C54" s="5"/>
      <c r="D54" s="13">
        <f>SUM(H54:ND54)</f>
        <v>295353490.45015717</v>
      </c>
      <c r="G54" s="5"/>
      <c r="H54" s="6">
        <f t="shared" ref="H54:BS54" si="2198">H39+H42+H44+H48+H47+H50</f>
        <v>-792000000</v>
      </c>
      <c r="I54" s="6">
        <f t="shared" si="2198"/>
        <v>8061279.0870847423</v>
      </c>
      <c r="J54" s="6">
        <f t="shared" si="2198"/>
        <v>8061279.0870847423</v>
      </c>
      <c r="K54" s="6">
        <f t="shared" si="2198"/>
        <v>8061279.0870847423</v>
      </c>
      <c r="L54" s="6">
        <f t="shared" si="2198"/>
        <v>8061279.0870847423</v>
      </c>
      <c r="M54" s="6">
        <f t="shared" si="2198"/>
        <v>8061279.0870847423</v>
      </c>
      <c r="N54" s="6">
        <f t="shared" si="2198"/>
        <v>8061279.0870847423</v>
      </c>
      <c r="O54" s="6">
        <f t="shared" si="2198"/>
        <v>8061279.0870847423</v>
      </c>
      <c r="P54" s="6">
        <f t="shared" si="2198"/>
        <v>8061279.0870847423</v>
      </c>
      <c r="Q54" s="6">
        <f t="shared" si="2198"/>
        <v>8061279.0870847423</v>
      </c>
      <c r="R54" s="6">
        <f t="shared" si="2198"/>
        <v>8061279.0870847423</v>
      </c>
      <c r="S54" s="6">
        <f t="shared" si="2198"/>
        <v>8061279.0870847423</v>
      </c>
      <c r="T54" s="6">
        <f t="shared" si="2198"/>
        <v>8061279.0870847423</v>
      </c>
      <c r="U54" s="6">
        <f t="shared" si="2198"/>
        <v>8061279.0870847423</v>
      </c>
      <c r="V54" s="6">
        <f t="shared" si="2198"/>
        <v>8061279.0870847423</v>
      </c>
      <c r="W54" s="6">
        <f t="shared" si="2198"/>
        <v>8061279.0870847423</v>
      </c>
      <c r="X54" s="6">
        <f t="shared" si="2198"/>
        <v>8061279.0870847423</v>
      </c>
      <c r="Y54" s="6">
        <f t="shared" si="2198"/>
        <v>8061279.0870847423</v>
      </c>
      <c r="Z54" s="6">
        <f t="shared" si="2198"/>
        <v>8061279.0870847423</v>
      </c>
      <c r="AA54" s="6">
        <f t="shared" si="2198"/>
        <v>8061279.0870847423</v>
      </c>
      <c r="AB54" s="6">
        <f t="shared" si="2198"/>
        <v>8061279.0870847423</v>
      </c>
      <c r="AC54" s="6">
        <f t="shared" si="2198"/>
        <v>8061279.0870847423</v>
      </c>
      <c r="AD54" s="6">
        <f t="shared" si="2198"/>
        <v>8061279.0870847423</v>
      </c>
      <c r="AE54" s="6">
        <f t="shared" si="2198"/>
        <v>8061279.0870847423</v>
      </c>
      <c r="AF54" s="6">
        <f t="shared" si="2198"/>
        <v>8061279.0870847423</v>
      </c>
      <c r="AG54" s="6">
        <f t="shared" si="2198"/>
        <v>8061279.0870847423</v>
      </c>
      <c r="AH54" s="6">
        <f t="shared" si="2198"/>
        <v>8061279.0870847423</v>
      </c>
      <c r="AI54" s="6">
        <f t="shared" si="2198"/>
        <v>8061279.0870847423</v>
      </c>
      <c r="AJ54" s="6">
        <f t="shared" si="2198"/>
        <v>8061279.0870847423</v>
      </c>
      <c r="AK54" s="6">
        <f t="shared" si="2198"/>
        <v>8061279.0870847423</v>
      </c>
      <c r="AL54" s="6">
        <f t="shared" si="2198"/>
        <v>8061279.0870847423</v>
      </c>
      <c r="AM54" s="6">
        <f t="shared" si="2198"/>
        <v>8061279.0870847423</v>
      </c>
      <c r="AN54" s="6">
        <f t="shared" si="2198"/>
        <v>8061279.0870847423</v>
      </c>
      <c r="AO54" s="6">
        <f t="shared" si="2198"/>
        <v>8061279.0870847423</v>
      </c>
      <c r="AP54" s="6">
        <f t="shared" si="2198"/>
        <v>8061279.0870847423</v>
      </c>
      <c r="AQ54" s="6">
        <f t="shared" si="2198"/>
        <v>8061279.0870847404</v>
      </c>
      <c r="AR54" s="6">
        <f t="shared" si="2198"/>
        <v>8061279.0870847441</v>
      </c>
      <c r="AS54" s="6">
        <f t="shared" si="2198"/>
        <v>8061279.0870847423</v>
      </c>
      <c r="AT54" s="6">
        <f t="shared" si="2198"/>
        <v>8061279.0870847423</v>
      </c>
      <c r="AU54" s="6">
        <f t="shared" si="2198"/>
        <v>8061279.0870847423</v>
      </c>
      <c r="AV54" s="6">
        <f t="shared" si="2198"/>
        <v>8061279.0870847423</v>
      </c>
      <c r="AW54" s="6">
        <f t="shared" si="2198"/>
        <v>8061279.0870847423</v>
      </c>
      <c r="AX54" s="6">
        <f t="shared" si="2198"/>
        <v>8061279.0870847423</v>
      </c>
      <c r="AY54" s="6">
        <f t="shared" si="2198"/>
        <v>8061279.0870847423</v>
      </c>
      <c r="AZ54" s="6">
        <f t="shared" si="2198"/>
        <v>8061279.0870847423</v>
      </c>
      <c r="BA54" s="6">
        <f t="shared" si="2198"/>
        <v>8061279.0870847423</v>
      </c>
      <c r="BB54" s="6">
        <f t="shared" si="2198"/>
        <v>8061279.0870847423</v>
      </c>
      <c r="BC54" s="6">
        <f t="shared" si="2198"/>
        <v>8061279.0870847423</v>
      </c>
      <c r="BD54" s="6">
        <f t="shared" si="2198"/>
        <v>8061279.0870847423</v>
      </c>
      <c r="BE54" s="6">
        <f t="shared" si="2198"/>
        <v>8061279.0870847423</v>
      </c>
      <c r="BF54" s="6">
        <f t="shared" si="2198"/>
        <v>8061279.0870847423</v>
      </c>
      <c r="BG54" s="6">
        <f t="shared" si="2198"/>
        <v>8061279.0870847423</v>
      </c>
      <c r="BH54" s="6">
        <f t="shared" si="2198"/>
        <v>8061279.0870847423</v>
      </c>
      <c r="BI54" s="6">
        <f t="shared" si="2198"/>
        <v>8061279.0870847423</v>
      </c>
      <c r="BJ54" s="6">
        <f t="shared" si="2198"/>
        <v>8061279.0870847423</v>
      </c>
      <c r="BK54" s="6">
        <f t="shared" si="2198"/>
        <v>8061279.0870847423</v>
      </c>
      <c r="BL54" s="6">
        <f t="shared" si="2198"/>
        <v>8061279.0870847423</v>
      </c>
      <c r="BM54" s="6">
        <f t="shared" si="2198"/>
        <v>8061279.0870847423</v>
      </c>
      <c r="BN54" s="6">
        <f t="shared" si="2198"/>
        <v>8061279.0870847423</v>
      </c>
      <c r="BO54" s="6">
        <f t="shared" si="2198"/>
        <v>8061279.0870847423</v>
      </c>
      <c r="BP54" s="6">
        <f t="shared" si="2198"/>
        <v>8061279.0870847423</v>
      </c>
      <c r="BQ54" s="6">
        <f t="shared" si="2198"/>
        <v>8061279.0870847423</v>
      </c>
      <c r="BR54" s="6">
        <f t="shared" si="2198"/>
        <v>8061279.0870847423</v>
      </c>
      <c r="BS54" s="6">
        <f t="shared" si="2198"/>
        <v>8061279.0870847423</v>
      </c>
      <c r="BT54" s="6">
        <f t="shared" ref="BT54:EE54" si="2199">BT39+BT42+BT44+BT48+BT47+BT50</f>
        <v>8061279.0870847423</v>
      </c>
      <c r="BU54" s="6">
        <f t="shared" si="2199"/>
        <v>8061279.0870847423</v>
      </c>
      <c r="BV54" s="6">
        <f t="shared" si="2199"/>
        <v>8061279.0870847423</v>
      </c>
      <c r="BW54" s="6">
        <f t="shared" si="2199"/>
        <v>8061279.0870847423</v>
      </c>
      <c r="BX54" s="6">
        <f t="shared" si="2199"/>
        <v>8061279.0870847423</v>
      </c>
      <c r="BY54" s="6">
        <f t="shared" si="2199"/>
        <v>8061279.0870847423</v>
      </c>
      <c r="BZ54" s="6">
        <f t="shared" si="2199"/>
        <v>8061279.0870847423</v>
      </c>
      <c r="CA54" s="6">
        <f t="shared" si="2199"/>
        <v>8061279.0870847423</v>
      </c>
      <c r="CB54" s="6">
        <f t="shared" si="2199"/>
        <v>8061279.0870847423</v>
      </c>
      <c r="CC54" s="6">
        <f t="shared" si="2199"/>
        <v>8061279.0870847423</v>
      </c>
      <c r="CD54" s="6">
        <f t="shared" si="2199"/>
        <v>8061279.0870847423</v>
      </c>
      <c r="CE54" s="6">
        <f t="shared" si="2199"/>
        <v>8061279.0870847423</v>
      </c>
      <c r="CF54" s="6">
        <f t="shared" si="2199"/>
        <v>8061279.0870847423</v>
      </c>
      <c r="CG54" s="6">
        <f t="shared" si="2199"/>
        <v>8061279.0870847423</v>
      </c>
      <c r="CH54" s="6">
        <f t="shared" si="2199"/>
        <v>8061279.0870847423</v>
      </c>
      <c r="CI54" s="6">
        <f t="shared" si="2199"/>
        <v>8061279.0870847423</v>
      </c>
      <c r="CJ54" s="6">
        <f t="shared" si="2199"/>
        <v>8061279.0870847432</v>
      </c>
      <c r="CK54" s="6">
        <f t="shared" si="2199"/>
        <v>8061279.0870847423</v>
      </c>
      <c r="CL54" s="6">
        <f t="shared" si="2199"/>
        <v>8061279.0870847423</v>
      </c>
      <c r="CM54" s="6">
        <f t="shared" si="2199"/>
        <v>8061279.0870847423</v>
      </c>
      <c r="CN54" s="6">
        <f t="shared" si="2199"/>
        <v>8061279.0870847423</v>
      </c>
      <c r="CO54" s="6">
        <f t="shared" si="2199"/>
        <v>8061279.0870847423</v>
      </c>
      <c r="CP54" s="6">
        <f t="shared" si="2199"/>
        <v>8061279.0870847423</v>
      </c>
      <c r="CQ54" s="6">
        <f t="shared" si="2199"/>
        <v>8061279.0870847423</v>
      </c>
      <c r="CR54" s="6">
        <f t="shared" si="2199"/>
        <v>8061279.0870847423</v>
      </c>
      <c r="CS54" s="6">
        <f t="shared" si="2199"/>
        <v>8061279.0870847423</v>
      </c>
      <c r="CT54" s="6">
        <f t="shared" si="2199"/>
        <v>8061279.0870847423</v>
      </c>
      <c r="CU54" s="6">
        <f t="shared" si="2199"/>
        <v>8061279.0870847423</v>
      </c>
      <c r="CV54" s="6">
        <f t="shared" si="2199"/>
        <v>8061279.0870847423</v>
      </c>
      <c r="CW54" s="6">
        <f t="shared" si="2199"/>
        <v>8061279.0870847423</v>
      </c>
      <c r="CX54" s="6">
        <f t="shared" si="2199"/>
        <v>8061279.0870847423</v>
      </c>
      <c r="CY54" s="6">
        <f t="shared" si="2199"/>
        <v>8061279.0870847423</v>
      </c>
      <c r="CZ54" s="6">
        <f t="shared" si="2199"/>
        <v>8061279.0870847423</v>
      </c>
      <c r="DA54" s="6">
        <f t="shared" si="2199"/>
        <v>8061279.0870847423</v>
      </c>
      <c r="DB54" s="6">
        <f t="shared" si="2199"/>
        <v>8061279.0870847423</v>
      </c>
      <c r="DC54" s="6">
        <f t="shared" si="2199"/>
        <v>8061279.0870847423</v>
      </c>
      <c r="DD54" s="6">
        <f t="shared" si="2199"/>
        <v>8061279.0870847423</v>
      </c>
      <c r="DE54" s="6">
        <f t="shared" si="2199"/>
        <v>8061279.0870847423</v>
      </c>
      <c r="DF54" s="6">
        <f t="shared" si="2199"/>
        <v>8061279.0870847423</v>
      </c>
      <c r="DG54" s="6">
        <f t="shared" si="2199"/>
        <v>8061279.0870847423</v>
      </c>
      <c r="DH54" s="6">
        <f t="shared" si="2199"/>
        <v>8061279.0870847423</v>
      </c>
      <c r="DI54" s="6">
        <f t="shared" si="2199"/>
        <v>8061279.0870847423</v>
      </c>
      <c r="DJ54" s="6">
        <f t="shared" si="2199"/>
        <v>8061279.0870847423</v>
      </c>
      <c r="DK54" s="6">
        <f t="shared" si="2199"/>
        <v>8061279.0870847423</v>
      </c>
      <c r="DL54" s="6">
        <f t="shared" si="2199"/>
        <v>8061279.0870847423</v>
      </c>
      <c r="DM54" s="6">
        <f t="shared" si="2199"/>
        <v>8061279.0870847423</v>
      </c>
      <c r="DN54" s="6">
        <f t="shared" si="2199"/>
        <v>8061279.0870847423</v>
      </c>
      <c r="DO54" s="6">
        <f t="shared" si="2199"/>
        <v>8061279.0870847423</v>
      </c>
      <c r="DP54" s="6">
        <f t="shared" si="2199"/>
        <v>8061279.0870847423</v>
      </c>
      <c r="DQ54" s="6">
        <f t="shared" si="2199"/>
        <v>8061279.0870847423</v>
      </c>
      <c r="DR54" s="6">
        <f t="shared" si="2199"/>
        <v>8061279.0870847423</v>
      </c>
      <c r="DS54" s="6">
        <f t="shared" si="2199"/>
        <v>8061279.0870847423</v>
      </c>
      <c r="DT54" s="6">
        <f t="shared" si="2199"/>
        <v>8061279.0870847423</v>
      </c>
      <c r="DU54" s="6">
        <f t="shared" si="2199"/>
        <v>8061279.0870847423</v>
      </c>
      <c r="DV54" s="6">
        <f t="shared" si="2199"/>
        <v>8061279.0870847423</v>
      </c>
      <c r="DW54" s="6">
        <f t="shared" si="2199"/>
        <v>8061279.0870847423</v>
      </c>
      <c r="DX54" s="6">
        <f t="shared" si="2199"/>
        <v>128061279.08707111</v>
      </c>
      <c r="DY54" s="6">
        <f t="shared" si="2199"/>
        <v>0</v>
      </c>
      <c r="DZ54" s="6">
        <f t="shared" si="2199"/>
        <v>0</v>
      </c>
      <c r="EA54" s="6">
        <f t="shared" si="2199"/>
        <v>0</v>
      </c>
      <c r="EB54" s="6">
        <f t="shared" si="2199"/>
        <v>0</v>
      </c>
      <c r="EC54" s="6">
        <f t="shared" si="2199"/>
        <v>0</v>
      </c>
      <c r="ED54" s="6">
        <f t="shared" si="2199"/>
        <v>0</v>
      </c>
      <c r="EE54" s="6">
        <f t="shared" si="2199"/>
        <v>0</v>
      </c>
      <c r="EF54" s="6">
        <f t="shared" ref="EF54:GQ54" si="2200">EF39+EF42+EF44+EF48+EF47+EF50</f>
        <v>0</v>
      </c>
      <c r="EG54" s="6">
        <f t="shared" si="2200"/>
        <v>0</v>
      </c>
      <c r="EH54" s="6">
        <f t="shared" si="2200"/>
        <v>0</v>
      </c>
      <c r="EI54" s="6">
        <f t="shared" si="2200"/>
        <v>0</v>
      </c>
      <c r="EJ54" s="6">
        <f t="shared" si="2200"/>
        <v>0</v>
      </c>
      <c r="EK54" s="6">
        <f t="shared" si="2200"/>
        <v>0</v>
      </c>
      <c r="EL54" s="6">
        <f t="shared" si="2200"/>
        <v>0</v>
      </c>
      <c r="EM54" s="6">
        <f t="shared" si="2200"/>
        <v>0</v>
      </c>
      <c r="EN54" s="6">
        <f t="shared" si="2200"/>
        <v>0</v>
      </c>
      <c r="EO54" s="6">
        <f t="shared" si="2200"/>
        <v>0</v>
      </c>
      <c r="EP54" s="6">
        <f t="shared" si="2200"/>
        <v>0</v>
      </c>
      <c r="EQ54" s="6">
        <f t="shared" si="2200"/>
        <v>0</v>
      </c>
      <c r="ER54" s="6">
        <f t="shared" si="2200"/>
        <v>0</v>
      </c>
      <c r="ES54" s="6">
        <f t="shared" si="2200"/>
        <v>0</v>
      </c>
      <c r="ET54" s="6">
        <f t="shared" si="2200"/>
        <v>0</v>
      </c>
      <c r="EU54" s="6">
        <f t="shared" si="2200"/>
        <v>0</v>
      </c>
      <c r="EV54" s="6">
        <f t="shared" si="2200"/>
        <v>0</v>
      </c>
      <c r="EW54" s="6">
        <f t="shared" si="2200"/>
        <v>0</v>
      </c>
      <c r="EX54" s="6">
        <f t="shared" si="2200"/>
        <v>0</v>
      </c>
      <c r="EY54" s="6">
        <f t="shared" si="2200"/>
        <v>0</v>
      </c>
      <c r="EZ54" s="6">
        <f t="shared" si="2200"/>
        <v>0</v>
      </c>
      <c r="FA54" s="6">
        <f t="shared" si="2200"/>
        <v>0</v>
      </c>
      <c r="FB54" s="6">
        <f t="shared" si="2200"/>
        <v>0</v>
      </c>
      <c r="FC54" s="6">
        <f t="shared" si="2200"/>
        <v>0</v>
      </c>
      <c r="FD54" s="6">
        <f t="shared" si="2200"/>
        <v>0</v>
      </c>
      <c r="FE54" s="6">
        <f t="shared" si="2200"/>
        <v>0</v>
      </c>
      <c r="FF54" s="6">
        <f t="shared" si="2200"/>
        <v>0</v>
      </c>
      <c r="FG54" s="6">
        <f t="shared" si="2200"/>
        <v>0</v>
      </c>
      <c r="FH54" s="6">
        <f t="shared" si="2200"/>
        <v>0</v>
      </c>
      <c r="FI54" s="6">
        <f t="shared" si="2200"/>
        <v>0</v>
      </c>
      <c r="FJ54" s="6">
        <f t="shared" si="2200"/>
        <v>0</v>
      </c>
      <c r="FK54" s="6">
        <f t="shared" si="2200"/>
        <v>0</v>
      </c>
      <c r="FL54" s="6">
        <f t="shared" si="2200"/>
        <v>0</v>
      </c>
      <c r="FM54" s="6">
        <f t="shared" si="2200"/>
        <v>0</v>
      </c>
      <c r="FN54" s="6">
        <f t="shared" si="2200"/>
        <v>0</v>
      </c>
      <c r="FO54" s="6">
        <f t="shared" si="2200"/>
        <v>0</v>
      </c>
      <c r="FP54" s="6">
        <f t="shared" si="2200"/>
        <v>0</v>
      </c>
      <c r="FQ54" s="6">
        <f t="shared" si="2200"/>
        <v>0</v>
      </c>
      <c r="FR54" s="6">
        <f t="shared" si="2200"/>
        <v>0</v>
      </c>
      <c r="FS54" s="6">
        <f t="shared" si="2200"/>
        <v>0</v>
      </c>
      <c r="FT54" s="6">
        <f t="shared" si="2200"/>
        <v>0</v>
      </c>
      <c r="FU54" s="6">
        <f t="shared" si="2200"/>
        <v>0</v>
      </c>
      <c r="FV54" s="6">
        <f t="shared" si="2200"/>
        <v>0</v>
      </c>
      <c r="FW54" s="6">
        <f t="shared" si="2200"/>
        <v>0</v>
      </c>
      <c r="FX54" s="6">
        <f t="shared" si="2200"/>
        <v>0</v>
      </c>
      <c r="FY54" s="6">
        <f t="shared" si="2200"/>
        <v>0</v>
      </c>
      <c r="FZ54" s="6">
        <f t="shared" si="2200"/>
        <v>0</v>
      </c>
      <c r="GA54" s="6">
        <f t="shared" si="2200"/>
        <v>0</v>
      </c>
      <c r="GB54" s="6">
        <f t="shared" si="2200"/>
        <v>0</v>
      </c>
      <c r="GC54" s="6">
        <f t="shared" si="2200"/>
        <v>0</v>
      </c>
      <c r="GD54" s="6">
        <f t="shared" si="2200"/>
        <v>0</v>
      </c>
      <c r="GE54" s="6">
        <f t="shared" si="2200"/>
        <v>0</v>
      </c>
      <c r="GF54" s="6">
        <f t="shared" si="2200"/>
        <v>0</v>
      </c>
      <c r="GG54" s="6">
        <f t="shared" si="2200"/>
        <v>0</v>
      </c>
      <c r="GH54" s="6">
        <f t="shared" si="2200"/>
        <v>0</v>
      </c>
      <c r="GI54" s="6">
        <f t="shared" si="2200"/>
        <v>0</v>
      </c>
      <c r="GJ54" s="6">
        <f t="shared" si="2200"/>
        <v>0</v>
      </c>
      <c r="GK54" s="6">
        <f t="shared" si="2200"/>
        <v>0</v>
      </c>
      <c r="GL54" s="6">
        <f t="shared" si="2200"/>
        <v>0</v>
      </c>
      <c r="GM54" s="6">
        <f t="shared" si="2200"/>
        <v>0</v>
      </c>
      <c r="GN54" s="6">
        <f t="shared" si="2200"/>
        <v>0</v>
      </c>
      <c r="GO54" s="6">
        <f t="shared" si="2200"/>
        <v>0</v>
      </c>
      <c r="GP54" s="6">
        <f t="shared" si="2200"/>
        <v>0</v>
      </c>
      <c r="GQ54" s="6">
        <f t="shared" si="2200"/>
        <v>0</v>
      </c>
      <c r="GR54" s="6">
        <f t="shared" ref="GR54:JC54" si="2201">GR39+GR42+GR44+GR48+GR47+GR50</f>
        <v>0</v>
      </c>
      <c r="GS54" s="6">
        <f t="shared" si="2201"/>
        <v>0</v>
      </c>
      <c r="GT54" s="6">
        <f t="shared" si="2201"/>
        <v>0</v>
      </c>
      <c r="GU54" s="6">
        <f t="shared" si="2201"/>
        <v>0</v>
      </c>
      <c r="GV54" s="6">
        <f t="shared" si="2201"/>
        <v>0</v>
      </c>
      <c r="GW54" s="6">
        <f t="shared" si="2201"/>
        <v>0</v>
      </c>
      <c r="GX54" s="6">
        <f t="shared" si="2201"/>
        <v>0</v>
      </c>
      <c r="GY54" s="6">
        <f t="shared" si="2201"/>
        <v>0</v>
      </c>
      <c r="GZ54" s="6">
        <f t="shared" si="2201"/>
        <v>0</v>
      </c>
      <c r="HA54" s="6">
        <f t="shared" si="2201"/>
        <v>0</v>
      </c>
      <c r="HB54" s="6">
        <f t="shared" si="2201"/>
        <v>0</v>
      </c>
      <c r="HC54" s="6">
        <f t="shared" si="2201"/>
        <v>0</v>
      </c>
      <c r="HD54" s="6">
        <f t="shared" si="2201"/>
        <v>0</v>
      </c>
      <c r="HE54" s="6">
        <f t="shared" si="2201"/>
        <v>0</v>
      </c>
      <c r="HF54" s="6">
        <f t="shared" si="2201"/>
        <v>0</v>
      </c>
      <c r="HG54" s="6">
        <f t="shared" si="2201"/>
        <v>0</v>
      </c>
      <c r="HH54" s="6">
        <f t="shared" si="2201"/>
        <v>0</v>
      </c>
      <c r="HI54" s="6">
        <f t="shared" si="2201"/>
        <v>0</v>
      </c>
      <c r="HJ54" s="6">
        <f t="shared" si="2201"/>
        <v>0</v>
      </c>
      <c r="HK54" s="6">
        <f t="shared" si="2201"/>
        <v>0</v>
      </c>
      <c r="HL54" s="6">
        <f t="shared" si="2201"/>
        <v>0</v>
      </c>
      <c r="HM54" s="6">
        <f t="shared" si="2201"/>
        <v>0</v>
      </c>
      <c r="HN54" s="6">
        <f t="shared" si="2201"/>
        <v>0</v>
      </c>
      <c r="HO54" s="6">
        <f t="shared" si="2201"/>
        <v>0</v>
      </c>
      <c r="HP54" s="6">
        <f t="shared" si="2201"/>
        <v>0</v>
      </c>
      <c r="HQ54" s="6">
        <f t="shared" si="2201"/>
        <v>0</v>
      </c>
      <c r="HR54" s="6">
        <f t="shared" si="2201"/>
        <v>0</v>
      </c>
      <c r="HS54" s="6">
        <f t="shared" si="2201"/>
        <v>0</v>
      </c>
      <c r="HT54" s="6">
        <f t="shared" si="2201"/>
        <v>0</v>
      </c>
      <c r="HU54" s="6">
        <f t="shared" si="2201"/>
        <v>0</v>
      </c>
      <c r="HV54" s="6">
        <f t="shared" si="2201"/>
        <v>0</v>
      </c>
      <c r="HW54" s="6">
        <f t="shared" si="2201"/>
        <v>0</v>
      </c>
      <c r="HX54" s="6">
        <f t="shared" si="2201"/>
        <v>0</v>
      </c>
      <c r="HY54" s="6">
        <f t="shared" si="2201"/>
        <v>0</v>
      </c>
      <c r="HZ54" s="6">
        <f t="shared" si="2201"/>
        <v>0</v>
      </c>
      <c r="IA54" s="6">
        <f t="shared" si="2201"/>
        <v>0</v>
      </c>
      <c r="IB54" s="6">
        <f t="shared" si="2201"/>
        <v>0</v>
      </c>
      <c r="IC54" s="6">
        <f t="shared" si="2201"/>
        <v>0</v>
      </c>
      <c r="ID54" s="6">
        <f t="shared" si="2201"/>
        <v>0</v>
      </c>
      <c r="IE54" s="6">
        <f t="shared" si="2201"/>
        <v>0</v>
      </c>
      <c r="IF54" s="6">
        <f t="shared" si="2201"/>
        <v>0</v>
      </c>
      <c r="IG54" s="6">
        <f t="shared" si="2201"/>
        <v>0</v>
      </c>
      <c r="IH54" s="6">
        <f t="shared" si="2201"/>
        <v>0</v>
      </c>
      <c r="II54" s="6">
        <f t="shared" si="2201"/>
        <v>0</v>
      </c>
      <c r="IJ54" s="6">
        <f t="shared" si="2201"/>
        <v>0</v>
      </c>
      <c r="IK54" s="6">
        <f t="shared" si="2201"/>
        <v>0</v>
      </c>
      <c r="IL54" s="6">
        <f t="shared" si="2201"/>
        <v>0</v>
      </c>
      <c r="IM54" s="6">
        <f t="shared" si="2201"/>
        <v>0</v>
      </c>
      <c r="IN54" s="6">
        <f t="shared" si="2201"/>
        <v>0</v>
      </c>
      <c r="IO54" s="6">
        <f t="shared" si="2201"/>
        <v>0</v>
      </c>
      <c r="IP54" s="6">
        <f t="shared" si="2201"/>
        <v>0</v>
      </c>
      <c r="IQ54" s="6">
        <f t="shared" si="2201"/>
        <v>0</v>
      </c>
      <c r="IR54" s="6">
        <f t="shared" si="2201"/>
        <v>0</v>
      </c>
      <c r="IS54" s="6">
        <f t="shared" si="2201"/>
        <v>0</v>
      </c>
      <c r="IT54" s="6">
        <f t="shared" si="2201"/>
        <v>0</v>
      </c>
      <c r="IU54" s="6">
        <f t="shared" si="2201"/>
        <v>0</v>
      </c>
      <c r="IV54" s="6">
        <f t="shared" si="2201"/>
        <v>0</v>
      </c>
      <c r="IW54" s="6">
        <f t="shared" si="2201"/>
        <v>0</v>
      </c>
      <c r="IX54" s="6">
        <f t="shared" si="2201"/>
        <v>0</v>
      </c>
      <c r="IY54" s="6">
        <f t="shared" si="2201"/>
        <v>0</v>
      </c>
      <c r="IZ54" s="6">
        <f t="shared" si="2201"/>
        <v>0</v>
      </c>
      <c r="JA54" s="6">
        <f t="shared" si="2201"/>
        <v>0</v>
      </c>
      <c r="JB54" s="6">
        <f t="shared" si="2201"/>
        <v>0</v>
      </c>
      <c r="JC54" s="6">
        <f t="shared" si="2201"/>
        <v>0</v>
      </c>
      <c r="JD54" s="6">
        <f t="shared" ref="JD54:LO54" si="2202">JD39+JD42+JD44+JD48+JD47+JD50</f>
        <v>0</v>
      </c>
      <c r="JE54" s="6">
        <f t="shared" si="2202"/>
        <v>0</v>
      </c>
      <c r="JF54" s="6">
        <f t="shared" si="2202"/>
        <v>0</v>
      </c>
      <c r="JG54" s="6">
        <f t="shared" si="2202"/>
        <v>0</v>
      </c>
      <c r="JH54" s="6">
        <f t="shared" si="2202"/>
        <v>0</v>
      </c>
      <c r="JI54" s="6">
        <f t="shared" si="2202"/>
        <v>0</v>
      </c>
      <c r="JJ54" s="6">
        <f t="shared" si="2202"/>
        <v>0</v>
      </c>
      <c r="JK54" s="6">
        <f t="shared" si="2202"/>
        <v>0</v>
      </c>
      <c r="JL54" s="6">
        <f t="shared" si="2202"/>
        <v>0</v>
      </c>
      <c r="JM54" s="6">
        <f t="shared" si="2202"/>
        <v>0</v>
      </c>
      <c r="JN54" s="6">
        <f t="shared" si="2202"/>
        <v>0</v>
      </c>
      <c r="JO54" s="6">
        <f t="shared" si="2202"/>
        <v>0</v>
      </c>
      <c r="JP54" s="6">
        <f t="shared" si="2202"/>
        <v>0</v>
      </c>
      <c r="JQ54" s="6">
        <f t="shared" si="2202"/>
        <v>0</v>
      </c>
      <c r="JR54" s="6">
        <f t="shared" si="2202"/>
        <v>0</v>
      </c>
      <c r="JS54" s="6">
        <f t="shared" si="2202"/>
        <v>0</v>
      </c>
      <c r="JT54" s="6">
        <f t="shared" si="2202"/>
        <v>0</v>
      </c>
      <c r="JU54" s="6">
        <f t="shared" si="2202"/>
        <v>0</v>
      </c>
      <c r="JV54" s="6">
        <f t="shared" si="2202"/>
        <v>0</v>
      </c>
      <c r="JW54" s="6">
        <f t="shared" si="2202"/>
        <v>0</v>
      </c>
      <c r="JX54" s="6">
        <f t="shared" si="2202"/>
        <v>0</v>
      </c>
      <c r="JY54" s="6">
        <f t="shared" si="2202"/>
        <v>0</v>
      </c>
      <c r="JZ54" s="6">
        <f t="shared" si="2202"/>
        <v>0</v>
      </c>
      <c r="KA54" s="6">
        <f t="shared" si="2202"/>
        <v>0</v>
      </c>
      <c r="KB54" s="6">
        <f t="shared" si="2202"/>
        <v>0</v>
      </c>
      <c r="KC54" s="6">
        <f t="shared" si="2202"/>
        <v>0</v>
      </c>
      <c r="KD54" s="6">
        <f t="shared" si="2202"/>
        <v>0</v>
      </c>
      <c r="KE54" s="6">
        <f t="shared" si="2202"/>
        <v>0</v>
      </c>
      <c r="KF54" s="6">
        <f t="shared" si="2202"/>
        <v>0</v>
      </c>
      <c r="KG54" s="6">
        <f t="shared" si="2202"/>
        <v>0</v>
      </c>
      <c r="KH54" s="6">
        <f t="shared" si="2202"/>
        <v>0</v>
      </c>
      <c r="KI54" s="6">
        <f t="shared" si="2202"/>
        <v>0</v>
      </c>
      <c r="KJ54" s="6">
        <f t="shared" si="2202"/>
        <v>0</v>
      </c>
      <c r="KK54" s="6">
        <f t="shared" si="2202"/>
        <v>0</v>
      </c>
      <c r="KL54" s="6">
        <f t="shared" si="2202"/>
        <v>0</v>
      </c>
      <c r="KM54" s="6">
        <f t="shared" si="2202"/>
        <v>0</v>
      </c>
      <c r="KN54" s="6">
        <f t="shared" si="2202"/>
        <v>0</v>
      </c>
      <c r="KO54" s="6">
        <f t="shared" si="2202"/>
        <v>0</v>
      </c>
      <c r="KP54" s="6">
        <f t="shared" si="2202"/>
        <v>0</v>
      </c>
      <c r="KQ54" s="6">
        <f t="shared" si="2202"/>
        <v>0</v>
      </c>
      <c r="KR54" s="6">
        <f t="shared" si="2202"/>
        <v>0</v>
      </c>
      <c r="KS54" s="6">
        <f t="shared" si="2202"/>
        <v>0</v>
      </c>
      <c r="KT54" s="6">
        <f t="shared" si="2202"/>
        <v>0</v>
      </c>
      <c r="KU54" s="6">
        <f t="shared" si="2202"/>
        <v>0</v>
      </c>
      <c r="KV54" s="6">
        <f t="shared" si="2202"/>
        <v>0</v>
      </c>
      <c r="KW54" s="6">
        <f t="shared" si="2202"/>
        <v>0</v>
      </c>
      <c r="KX54" s="6">
        <f t="shared" si="2202"/>
        <v>0</v>
      </c>
      <c r="KY54" s="6">
        <f t="shared" si="2202"/>
        <v>0</v>
      </c>
      <c r="KZ54" s="6">
        <f t="shared" si="2202"/>
        <v>0</v>
      </c>
      <c r="LA54" s="6">
        <f t="shared" si="2202"/>
        <v>0</v>
      </c>
      <c r="LB54" s="6">
        <f t="shared" si="2202"/>
        <v>0</v>
      </c>
      <c r="LC54" s="6">
        <f t="shared" si="2202"/>
        <v>0</v>
      </c>
      <c r="LD54" s="6">
        <f t="shared" si="2202"/>
        <v>0</v>
      </c>
      <c r="LE54" s="6">
        <f t="shared" si="2202"/>
        <v>0</v>
      </c>
      <c r="LF54" s="6">
        <f t="shared" si="2202"/>
        <v>0</v>
      </c>
      <c r="LG54" s="6">
        <f t="shared" si="2202"/>
        <v>0</v>
      </c>
      <c r="LH54" s="6">
        <f t="shared" si="2202"/>
        <v>0</v>
      </c>
      <c r="LI54" s="6">
        <f t="shared" si="2202"/>
        <v>0</v>
      </c>
      <c r="LJ54" s="6">
        <f t="shared" si="2202"/>
        <v>0</v>
      </c>
      <c r="LK54" s="6">
        <f t="shared" si="2202"/>
        <v>0</v>
      </c>
      <c r="LL54" s="6">
        <f t="shared" si="2202"/>
        <v>0</v>
      </c>
      <c r="LM54" s="6">
        <f t="shared" si="2202"/>
        <v>0</v>
      </c>
      <c r="LN54" s="6">
        <f t="shared" si="2202"/>
        <v>0</v>
      </c>
      <c r="LO54" s="6">
        <f t="shared" si="2202"/>
        <v>0</v>
      </c>
      <c r="LP54" s="6">
        <f t="shared" ref="LP54:ND54" si="2203">LP39+LP42+LP44+LP48+LP47+LP50</f>
        <v>0</v>
      </c>
      <c r="LQ54" s="6">
        <f t="shared" si="2203"/>
        <v>0</v>
      </c>
      <c r="LR54" s="6">
        <f t="shared" si="2203"/>
        <v>0</v>
      </c>
      <c r="LS54" s="6">
        <f t="shared" si="2203"/>
        <v>0</v>
      </c>
      <c r="LT54" s="6">
        <f t="shared" si="2203"/>
        <v>0</v>
      </c>
      <c r="LU54" s="6">
        <f t="shared" si="2203"/>
        <v>0</v>
      </c>
      <c r="LV54" s="6">
        <f t="shared" si="2203"/>
        <v>0</v>
      </c>
      <c r="LW54" s="6">
        <f t="shared" si="2203"/>
        <v>0</v>
      </c>
      <c r="LX54" s="6">
        <f t="shared" si="2203"/>
        <v>0</v>
      </c>
      <c r="LY54" s="6">
        <f t="shared" si="2203"/>
        <v>0</v>
      </c>
      <c r="LZ54" s="6">
        <f t="shared" si="2203"/>
        <v>0</v>
      </c>
      <c r="MA54" s="6">
        <f t="shared" si="2203"/>
        <v>0</v>
      </c>
      <c r="MB54" s="6">
        <f t="shared" si="2203"/>
        <v>0</v>
      </c>
      <c r="MC54" s="6">
        <f t="shared" si="2203"/>
        <v>0</v>
      </c>
      <c r="MD54" s="6">
        <f t="shared" si="2203"/>
        <v>0</v>
      </c>
      <c r="ME54" s="6">
        <f t="shared" si="2203"/>
        <v>0</v>
      </c>
      <c r="MF54" s="6">
        <f t="shared" si="2203"/>
        <v>0</v>
      </c>
      <c r="MG54" s="6">
        <f t="shared" si="2203"/>
        <v>0</v>
      </c>
      <c r="MH54" s="6">
        <f t="shared" si="2203"/>
        <v>0</v>
      </c>
      <c r="MI54" s="6">
        <f t="shared" si="2203"/>
        <v>0</v>
      </c>
      <c r="MJ54" s="6">
        <f t="shared" si="2203"/>
        <v>0</v>
      </c>
      <c r="MK54" s="6">
        <f t="shared" si="2203"/>
        <v>0</v>
      </c>
      <c r="ML54" s="6">
        <f t="shared" si="2203"/>
        <v>0</v>
      </c>
      <c r="MM54" s="6">
        <f t="shared" si="2203"/>
        <v>0</v>
      </c>
      <c r="MN54" s="6">
        <f t="shared" si="2203"/>
        <v>0</v>
      </c>
      <c r="MO54" s="6">
        <f t="shared" si="2203"/>
        <v>0</v>
      </c>
      <c r="MP54" s="6">
        <f t="shared" si="2203"/>
        <v>0</v>
      </c>
      <c r="MQ54" s="6">
        <f t="shared" si="2203"/>
        <v>0</v>
      </c>
      <c r="MR54" s="6">
        <f t="shared" si="2203"/>
        <v>0</v>
      </c>
      <c r="MS54" s="6">
        <f t="shared" si="2203"/>
        <v>0</v>
      </c>
      <c r="MT54" s="6">
        <f t="shared" si="2203"/>
        <v>0</v>
      </c>
      <c r="MU54" s="6">
        <f t="shared" si="2203"/>
        <v>0</v>
      </c>
      <c r="MV54" s="6">
        <f t="shared" si="2203"/>
        <v>0</v>
      </c>
      <c r="MW54" s="6">
        <f t="shared" si="2203"/>
        <v>0</v>
      </c>
      <c r="MX54" s="6">
        <f t="shared" si="2203"/>
        <v>0</v>
      </c>
      <c r="MY54" s="6">
        <f t="shared" si="2203"/>
        <v>0</v>
      </c>
      <c r="MZ54" s="6">
        <f t="shared" si="2203"/>
        <v>0</v>
      </c>
      <c r="NA54" s="6">
        <f t="shared" si="2203"/>
        <v>0</v>
      </c>
      <c r="NB54" s="6">
        <f t="shared" si="2203"/>
        <v>0</v>
      </c>
      <c r="NC54" s="6">
        <f t="shared" si="2203"/>
        <v>0</v>
      </c>
      <c r="ND54" s="6">
        <f t="shared" si="2203"/>
        <v>0</v>
      </c>
    </row>
    <row r="55" spans="1:368" s="9" customFormat="1" ht="13.8" x14ac:dyDescent="0.3">
      <c r="A55" s="4"/>
      <c r="B55" s="55" t="str">
        <f>"Эффективная ставка кредитного продукта-"&amp;A34</f>
        <v>Эффективная ставка кредитного продукта-2</v>
      </c>
      <c r="C55" s="11"/>
      <c r="D55" s="56">
        <f>POWER(1+IRR(H54:ND54),12)-1</f>
        <v>6.1694748231198915E-2</v>
      </c>
      <c r="G55" s="18"/>
    </row>
    <row r="57" spans="1:368" ht="13.8" x14ac:dyDescent="0.3">
      <c r="A57" s="54">
        <f t="shared" ref="A57" si="2204">A34+1</f>
        <v>3</v>
      </c>
      <c r="B57" s="10" t="str">
        <f t="shared" ref="B57" si="2205">"Кредитное/лизинговое предложение-"&amp;A57</f>
        <v>Кредитное/лизинговое предложение-3</v>
      </c>
    </row>
    <row r="58" spans="1:368" s="4" customFormat="1" x14ac:dyDescent="0.25">
      <c r="B58" s="4" t="s">
        <v>70</v>
      </c>
      <c r="C58" s="5" t="s">
        <v>1</v>
      </c>
      <c r="D58" s="23">
        <v>60</v>
      </c>
      <c r="G58" s="5"/>
      <c r="H58" s="2">
        <f t="shared" ref="H58:L58" si="2206">IF(AND(H$4-$H$4&gt;0,H$4-$H$4&lt;=$D58),1,0)</f>
        <v>0</v>
      </c>
      <c r="I58" s="2">
        <f t="shared" si="2206"/>
        <v>1</v>
      </c>
      <c r="J58" s="2">
        <f t="shared" si="2206"/>
        <v>1</v>
      </c>
      <c r="K58" s="2">
        <f t="shared" si="2206"/>
        <v>1</v>
      </c>
      <c r="L58" s="2">
        <f t="shared" si="2206"/>
        <v>1</v>
      </c>
      <c r="M58" s="2">
        <f t="shared" ref="M58:BX58" si="2207">IF(AND(M$4-$H$4&gt;0,M$4-$H$4&lt;=$D58),1,0)</f>
        <v>1</v>
      </c>
      <c r="N58" s="2">
        <f t="shared" si="2207"/>
        <v>1</v>
      </c>
      <c r="O58" s="2">
        <f t="shared" si="2207"/>
        <v>1</v>
      </c>
      <c r="P58" s="2">
        <f t="shared" si="2207"/>
        <v>1</v>
      </c>
      <c r="Q58" s="2">
        <f t="shared" si="2207"/>
        <v>1</v>
      </c>
      <c r="R58" s="2">
        <f t="shared" si="2207"/>
        <v>1</v>
      </c>
      <c r="S58" s="2">
        <f t="shared" si="2207"/>
        <v>1</v>
      </c>
      <c r="T58" s="2">
        <f t="shared" si="2207"/>
        <v>1</v>
      </c>
      <c r="U58" s="2">
        <f t="shared" si="2207"/>
        <v>1</v>
      </c>
      <c r="V58" s="2">
        <f t="shared" si="2207"/>
        <v>1</v>
      </c>
      <c r="W58" s="2">
        <f t="shared" si="2207"/>
        <v>1</v>
      </c>
      <c r="X58" s="2">
        <f t="shared" si="2207"/>
        <v>1</v>
      </c>
      <c r="Y58" s="2">
        <f t="shared" si="2207"/>
        <v>1</v>
      </c>
      <c r="Z58" s="2">
        <f t="shared" si="2207"/>
        <v>1</v>
      </c>
      <c r="AA58" s="2">
        <f t="shared" si="2207"/>
        <v>1</v>
      </c>
      <c r="AB58" s="2">
        <f t="shared" si="2207"/>
        <v>1</v>
      </c>
      <c r="AC58" s="2">
        <f t="shared" si="2207"/>
        <v>1</v>
      </c>
      <c r="AD58" s="2">
        <f t="shared" si="2207"/>
        <v>1</v>
      </c>
      <c r="AE58" s="2">
        <f t="shared" si="2207"/>
        <v>1</v>
      </c>
      <c r="AF58" s="2">
        <f t="shared" si="2207"/>
        <v>1</v>
      </c>
      <c r="AG58" s="2">
        <f t="shared" si="2207"/>
        <v>1</v>
      </c>
      <c r="AH58" s="2">
        <f t="shared" si="2207"/>
        <v>1</v>
      </c>
      <c r="AI58" s="2">
        <f t="shared" si="2207"/>
        <v>1</v>
      </c>
      <c r="AJ58" s="2">
        <f t="shared" si="2207"/>
        <v>1</v>
      </c>
      <c r="AK58" s="2">
        <f t="shared" si="2207"/>
        <v>1</v>
      </c>
      <c r="AL58" s="2">
        <f t="shared" si="2207"/>
        <v>1</v>
      </c>
      <c r="AM58" s="2">
        <f t="shared" si="2207"/>
        <v>1</v>
      </c>
      <c r="AN58" s="2">
        <f t="shared" si="2207"/>
        <v>1</v>
      </c>
      <c r="AO58" s="2">
        <f t="shared" si="2207"/>
        <v>1</v>
      </c>
      <c r="AP58" s="2">
        <f t="shared" si="2207"/>
        <v>1</v>
      </c>
      <c r="AQ58" s="2">
        <f t="shared" si="2207"/>
        <v>1</v>
      </c>
      <c r="AR58" s="2">
        <f t="shared" si="2207"/>
        <v>1</v>
      </c>
      <c r="AS58" s="2">
        <f t="shared" si="2207"/>
        <v>1</v>
      </c>
      <c r="AT58" s="2">
        <f t="shared" si="2207"/>
        <v>1</v>
      </c>
      <c r="AU58" s="2">
        <f t="shared" si="2207"/>
        <v>1</v>
      </c>
      <c r="AV58" s="2">
        <f t="shared" si="2207"/>
        <v>1</v>
      </c>
      <c r="AW58" s="2">
        <f t="shared" si="2207"/>
        <v>1</v>
      </c>
      <c r="AX58" s="2">
        <f t="shared" si="2207"/>
        <v>1</v>
      </c>
      <c r="AY58" s="2">
        <f t="shared" si="2207"/>
        <v>1</v>
      </c>
      <c r="AZ58" s="2">
        <f t="shared" si="2207"/>
        <v>1</v>
      </c>
      <c r="BA58" s="2">
        <f t="shared" si="2207"/>
        <v>1</v>
      </c>
      <c r="BB58" s="2">
        <f t="shared" si="2207"/>
        <v>1</v>
      </c>
      <c r="BC58" s="2">
        <f t="shared" si="2207"/>
        <v>1</v>
      </c>
      <c r="BD58" s="2">
        <f t="shared" si="2207"/>
        <v>1</v>
      </c>
      <c r="BE58" s="2">
        <f t="shared" si="2207"/>
        <v>1</v>
      </c>
      <c r="BF58" s="2">
        <f t="shared" si="2207"/>
        <v>1</v>
      </c>
      <c r="BG58" s="2">
        <f t="shared" si="2207"/>
        <v>1</v>
      </c>
      <c r="BH58" s="2">
        <f t="shared" si="2207"/>
        <v>1</v>
      </c>
      <c r="BI58" s="2">
        <f t="shared" si="2207"/>
        <v>1</v>
      </c>
      <c r="BJ58" s="2">
        <f t="shared" si="2207"/>
        <v>1</v>
      </c>
      <c r="BK58" s="2">
        <f t="shared" si="2207"/>
        <v>1</v>
      </c>
      <c r="BL58" s="2">
        <f t="shared" si="2207"/>
        <v>1</v>
      </c>
      <c r="BM58" s="2">
        <f t="shared" si="2207"/>
        <v>1</v>
      </c>
      <c r="BN58" s="2">
        <f t="shared" si="2207"/>
        <v>1</v>
      </c>
      <c r="BO58" s="2">
        <f t="shared" si="2207"/>
        <v>1</v>
      </c>
      <c r="BP58" s="2">
        <f t="shared" si="2207"/>
        <v>1</v>
      </c>
      <c r="BQ58" s="2">
        <f t="shared" si="2207"/>
        <v>0</v>
      </c>
      <c r="BR58" s="2">
        <f t="shared" si="2207"/>
        <v>0</v>
      </c>
      <c r="BS58" s="2">
        <f t="shared" si="2207"/>
        <v>0</v>
      </c>
      <c r="BT58" s="2">
        <f t="shared" si="2207"/>
        <v>0</v>
      </c>
      <c r="BU58" s="2">
        <f t="shared" si="2207"/>
        <v>0</v>
      </c>
      <c r="BV58" s="2">
        <f t="shared" si="2207"/>
        <v>0</v>
      </c>
      <c r="BW58" s="2">
        <f t="shared" si="2207"/>
        <v>0</v>
      </c>
      <c r="BX58" s="2">
        <f t="shared" si="2207"/>
        <v>0</v>
      </c>
      <c r="BY58" s="2">
        <f t="shared" ref="BY58:EJ58" si="2208">IF(AND(BY$4-$H$4&gt;0,BY$4-$H$4&lt;=$D58),1,0)</f>
        <v>0</v>
      </c>
      <c r="BZ58" s="2">
        <f t="shared" si="2208"/>
        <v>0</v>
      </c>
      <c r="CA58" s="2">
        <f t="shared" si="2208"/>
        <v>0</v>
      </c>
      <c r="CB58" s="2">
        <f t="shared" si="2208"/>
        <v>0</v>
      </c>
      <c r="CC58" s="2">
        <f t="shared" si="2208"/>
        <v>0</v>
      </c>
      <c r="CD58" s="2">
        <f t="shared" si="2208"/>
        <v>0</v>
      </c>
      <c r="CE58" s="2">
        <f t="shared" si="2208"/>
        <v>0</v>
      </c>
      <c r="CF58" s="2">
        <f t="shared" si="2208"/>
        <v>0</v>
      </c>
      <c r="CG58" s="2">
        <f t="shared" si="2208"/>
        <v>0</v>
      </c>
      <c r="CH58" s="2">
        <f t="shared" si="2208"/>
        <v>0</v>
      </c>
      <c r="CI58" s="2">
        <f t="shared" si="2208"/>
        <v>0</v>
      </c>
      <c r="CJ58" s="2">
        <f t="shared" si="2208"/>
        <v>0</v>
      </c>
      <c r="CK58" s="2">
        <f t="shared" si="2208"/>
        <v>0</v>
      </c>
      <c r="CL58" s="2">
        <f t="shared" si="2208"/>
        <v>0</v>
      </c>
      <c r="CM58" s="2">
        <f t="shared" si="2208"/>
        <v>0</v>
      </c>
      <c r="CN58" s="2">
        <f t="shared" si="2208"/>
        <v>0</v>
      </c>
      <c r="CO58" s="2">
        <f t="shared" si="2208"/>
        <v>0</v>
      </c>
      <c r="CP58" s="2">
        <f t="shared" si="2208"/>
        <v>0</v>
      </c>
      <c r="CQ58" s="2">
        <f t="shared" si="2208"/>
        <v>0</v>
      </c>
      <c r="CR58" s="2">
        <f t="shared" si="2208"/>
        <v>0</v>
      </c>
      <c r="CS58" s="2">
        <f t="shared" si="2208"/>
        <v>0</v>
      </c>
      <c r="CT58" s="2">
        <f t="shared" si="2208"/>
        <v>0</v>
      </c>
      <c r="CU58" s="2">
        <f t="shared" si="2208"/>
        <v>0</v>
      </c>
      <c r="CV58" s="2">
        <f t="shared" si="2208"/>
        <v>0</v>
      </c>
      <c r="CW58" s="2">
        <f t="shared" si="2208"/>
        <v>0</v>
      </c>
      <c r="CX58" s="2">
        <f t="shared" si="2208"/>
        <v>0</v>
      </c>
      <c r="CY58" s="2">
        <f t="shared" si="2208"/>
        <v>0</v>
      </c>
      <c r="CZ58" s="2">
        <f t="shared" si="2208"/>
        <v>0</v>
      </c>
      <c r="DA58" s="2">
        <f t="shared" si="2208"/>
        <v>0</v>
      </c>
      <c r="DB58" s="2">
        <f t="shared" si="2208"/>
        <v>0</v>
      </c>
      <c r="DC58" s="2">
        <f t="shared" si="2208"/>
        <v>0</v>
      </c>
      <c r="DD58" s="2">
        <f t="shared" si="2208"/>
        <v>0</v>
      </c>
      <c r="DE58" s="2">
        <f t="shared" si="2208"/>
        <v>0</v>
      </c>
      <c r="DF58" s="2">
        <f t="shared" si="2208"/>
        <v>0</v>
      </c>
      <c r="DG58" s="2">
        <f t="shared" si="2208"/>
        <v>0</v>
      </c>
      <c r="DH58" s="2">
        <f t="shared" si="2208"/>
        <v>0</v>
      </c>
      <c r="DI58" s="2">
        <f t="shared" si="2208"/>
        <v>0</v>
      </c>
      <c r="DJ58" s="2">
        <f t="shared" si="2208"/>
        <v>0</v>
      </c>
      <c r="DK58" s="2">
        <f t="shared" si="2208"/>
        <v>0</v>
      </c>
      <c r="DL58" s="2">
        <f t="shared" si="2208"/>
        <v>0</v>
      </c>
      <c r="DM58" s="2">
        <f t="shared" si="2208"/>
        <v>0</v>
      </c>
      <c r="DN58" s="2">
        <f t="shared" si="2208"/>
        <v>0</v>
      </c>
      <c r="DO58" s="2">
        <f t="shared" si="2208"/>
        <v>0</v>
      </c>
      <c r="DP58" s="2">
        <f t="shared" si="2208"/>
        <v>0</v>
      </c>
      <c r="DQ58" s="2">
        <f t="shared" si="2208"/>
        <v>0</v>
      </c>
      <c r="DR58" s="2">
        <f t="shared" si="2208"/>
        <v>0</v>
      </c>
      <c r="DS58" s="2">
        <f t="shared" si="2208"/>
        <v>0</v>
      </c>
      <c r="DT58" s="2">
        <f t="shared" si="2208"/>
        <v>0</v>
      </c>
      <c r="DU58" s="2">
        <f t="shared" si="2208"/>
        <v>0</v>
      </c>
      <c r="DV58" s="2">
        <f t="shared" si="2208"/>
        <v>0</v>
      </c>
      <c r="DW58" s="2">
        <f t="shared" si="2208"/>
        <v>0</v>
      </c>
      <c r="DX58" s="2">
        <f t="shared" si="2208"/>
        <v>0</v>
      </c>
      <c r="DY58" s="2">
        <f t="shared" si="2208"/>
        <v>0</v>
      </c>
      <c r="DZ58" s="2">
        <f t="shared" si="2208"/>
        <v>0</v>
      </c>
      <c r="EA58" s="2">
        <f t="shared" si="2208"/>
        <v>0</v>
      </c>
      <c r="EB58" s="2">
        <f t="shared" si="2208"/>
        <v>0</v>
      </c>
      <c r="EC58" s="2">
        <f t="shared" si="2208"/>
        <v>0</v>
      </c>
      <c r="ED58" s="2">
        <f t="shared" si="2208"/>
        <v>0</v>
      </c>
      <c r="EE58" s="2">
        <f t="shared" si="2208"/>
        <v>0</v>
      </c>
      <c r="EF58" s="2">
        <f t="shared" si="2208"/>
        <v>0</v>
      </c>
      <c r="EG58" s="2">
        <f t="shared" si="2208"/>
        <v>0</v>
      </c>
      <c r="EH58" s="2">
        <f t="shared" si="2208"/>
        <v>0</v>
      </c>
      <c r="EI58" s="2">
        <f t="shared" si="2208"/>
        <v>0</v>
      </c>
      <c r="EJ58" s="2">
        <f t="shared" si="2208"/>
        <v>0</v>
      </c>
      <c r="EK58" s="2">
        <f t="shared" ref="EK58:GV58" si="2209">IF(AND(EK$4-$H$4&gt;0,EK$4-$H$4&lt;=$D58),1,0)</f>
        <v>0</v>
      </c>
      <c r="EL58" s="2">
        <f t="shared" si="2209"/>
        <v>0</v>
      </c>
      <c r="EM58" s="2">
        <f t="shared" si="2209"/>
        <v>0</v>
      </c>
      <c r="EN58" s="2">
        <f t="shared" si="2209"/>
        <v>0</v>
      </c>
      <c r="EO58" s="2">
        <f t="shared" si="2209"/>
        <v>0</v>
      </c>
      <c r="EP58" s="2">
        <f t="shared" si="2209"/>
        <v>0</v>
      </c>
      <c r="EQ58" s="2">
        <f t="shared" si="2209"/>
        <v>0</v>
      </c>
      <c r="ER58" s="2">
        <f t="shared" si="2209"/>
        <v>0</v>
      </c>
      <c r="ES58" s="2">
        <f t="shared" si="2209"/>
        <v>0</v>
      </c>
      <c r="ET58" s="2">
        <f t="shared" si="2209"/>
        <v>0</v>
      </c>
      <c r="EU58" s="2">
        <f t="shared" si="2209"/>
        <v>0</v>
      </c>
      <c r="EV58" s="2">
        <f t="shared" si="2209"/>
        <v>0</v>
      </c>
      <c r="EW58" s="2">
        <f t="shared" si="2209"/>
        <v>0</v>
      </c>
      <c r="EX58" s="2">
        <f t="shared" si="2209"/>
        <v>0</v>
      </c>
      <c r="EY58" s="2">
        <f t="shared" si="2209"/>
        <v>0</v>
      </c>
      <c r="EZ58" s="2">
        <f t="shared" si="2209"/>
        <v>0</v>
      </c>
      <c r="FA58" s="2">
        <f t="shared" si="2209"/>
        <v>0</v>
      </c>
      <c r="FB58" s="2">
        <f t="shared" si="2209"/>
        <v>0</v>
      </c>
      <c r="FC58" s="2">
        <f t="shared" si="2209"/>
        <v>0</v>
      </c>
      <c r="FD58" s="2">
        <f t="shared" si="2209"/>
        <v>0</v>
      </c>
      <c r="FE58" s="2">
        <f t="shared" si="2209"/>
        <v>0</v>
      </c>
      <c r="FF58" s="2">
        <f t="shared" si="2209"/>
        <v>0</v>
      </c>
      <c r="FG58" s="2">
        <f t="shared" si="2209"/>
        <v>0</v>
      </c>
      <c r="FH58" s="2">
        <f t="shared" si="2209"/>
        <v>0</v>
      </c>
      <c r="FI58" s="2">
        <f t="shared" si="2209"/>
        <v>0</v>
      </c>
      <c r="FJ58" s="2">
        <f t="shared" si="2209"/>
        <v>0</v>
      </c>
      <c r="FK58" s="2">
        <f t="shared" si="2209"/>
        <v>0</v>
      </c>
      <c r="FL58" s="2">
        <f t="shared" si="2209"/>
        <v>0</v>
      </c>
      <c r="FM58" s="2">
        <f t="shared" si="2209"/>
        <v>0</v>
      </c>
      <c r="FN58" s="2">
        <f t="shared" si="2209"/>
        <v>0</v>
      </c>
      <c r="FO58" s="2">
        <f t="shared" si="2209"/>
        <v>0</v>
      </c>
      <c r="FP58" s="2">
        <f t="shared" si="2209"/>
        <v>0</v>
      </c>
      <c r="FQ58" s="2">
        <f t="shared" si="2209"/>
        <v>0</v>
      </c>
      <c r="FR58" s="2">
        <f t="shared" si="2209"/>
        <v>0</v>
      </c>
      <c r="FS58" s="2">
        <f t="shared" si="2209"/>
        <v>0</v>
      </c>
      <c r="FT58" s="2">
        <f t="shared" si="2209"/>
        <v>0</v>
      </c>
      <c r="FU58" s="2">
        <f t="shared" si="2209"/>
        <v>0</v>
      </c>
      <c r="FV58" s="2">
        <f t="shared" si="2209"/>
        <v>0</v>
      </c>
      <c r="FW58" s="2">
        <f t="shared" si="2209"/>
        <v>0</v>
      </c>
      <c r="FX58" s="2">
        <f t="shared" si="2209"/>
        <v>0</v>
      </c>
      <c r="FY58" s="2">
        <f t="shared" si="2209"/>
        <v>0</v>
      </c>
      <c r="FZ58" s="2">
        <f t="shared" si="2209"/>
        <v>0</v>
      </c>
      <c r="GA58" s="2">
        <f t="shared" si="2209"/>
        <v>0</v>
      </c>
      <c r="GB58" s="2">
        <f t="shared" si="2209"/>
        <v>0</v>
      </c>
      <c r="GC58" s="2">
        <f t="shared" si="2209"/>
        <v>0</v>
      </c>
      <c r="GD58" s="2">
        <f t="shared" si="2209"/>
        <v>0</v>
      </c>
      <c r="GE58" s="2">
        <f t="shared" si="2209"/>
        <v>0</v>
      </c>
      <c r="GF58" s="2">
        <f t="shared" si="2209"/>
        <v>0</v>
      </c>
      <c r="GG58" s="2">
        <f t="shared" si="2209"/>
        <v>0</v>
      </c>
      <c r="GH58" s="2">
        <f t="shared" si="2209"/>
        <v>0</v>
      </c>
      <c r="GI58" s="2">
        <f t="shared" si="2209"/>
        <v>0</v>
      </c>
      <c r="GJ58" s="2">
        <f t="shared" si="2209"/>
        <v>0</v>
      </c>
      <c r="GK58" s="2">
        <f t="shared" si="2209"/>
        <v>0</v>
      </c>
      <c r="GL58" s="2">
        <f t="shared" si="2209"/>
        <v>0</v>
      </c>
      <c r="GM58" s="2">
        <f t="shared" si="2209"/>
        <v>0</v>
      </c>
      <c r="GN58" s="2">
        <f t="shared" si="2209"/>
        <v>0</v>
      </c>
      <c r="GO58" s="2">
        <f t="shared" si="2209"/>
        <v>0</v>
      </c>
      <c r="GP58" s="2">
        <f t="shared" si="2209"/>
        <v>0</v>
      </c>
      <c r="GQ58" s="2">
        <f t="shared" si="2209"/>
        <v>0</v>
      </c>
      <c r="GR58" s="2">
        <f t="shared" si="2209"/>
        <v>0</v>
      </c>
      <c r="GS58" s="2">
        <f t="shared" si="2209"/>
        <v>0</v>
      </c>
      <c r="GT58" s="2">
        <f t="shared" si="2209"/>
        <v>0</v>
      </c>
      <c r="GU58" s="2">
        <f t="shared" si="2209"/>
        <v>0</v>
      </c>
      <c r="GV58" s="2">
        <f t="shared" si="2209"/>
        <v>0</v>
      </c>
      <c r="GW58" s="2">
        <f t="shared" ref="GW58:JH58" si="2210">IF(AND(GW$4-$H$4&gt;0,GW$4-$H$4&lt;=$D58),1,0)</f>
        <v>0</v>
      </c>
      <c r="GX58" s="2">
        <f t="shared" si="2210"/>
        <v>0</v>
      </c>
      <c r="GY58" s="2">
        <f t="shared" si="2210"/>
        <v>0</v>
      </c>
      <c r="GZ58" s="2">
        <f t="shared" si="2210"/>
        <v>0</v>
      </c>
      <c r="HA58" s="2">
        <f t="shared" si="2210"/>
        <v>0</v>
      </c>
      <c r="HB58" s="2">
        <f t="shared" si="2210"/>
        <v>0</v>
      </c>
      <c r="HC58" s="2">
        <f t="shared" si="2210"/>
        <v>0</v>
      </c>
      <c r="HD58" s="2">
        <f t="shared" si="2210"/>
        <v>0</v>
      </c>
      <c r="HE58" s="2">
        <f t="shared" si="2210"/>
        <v>0</v>
      </c>
      <c r="HF58" s="2">
        <f t="shared" si="2210"/>
        <v>0</v>
      </c>
      <c r="HG58" s="2">
        <f t="shared" si="2210"/>
        <v>0</v>
      </c>
      <c r="HH58" s="2">
        <f t="shared" si="2210"/>
        <v>0</v>
      </c>
      <c r="HI58" s="2">
        <f t="shared" si="2210"/>
        <v>0</v>
      </c>
      <c r="HJ58" s="2">
        <f t="shared" si="2210"/>
        <v>0</v>
      </c>
      <c r="HK58" s="2">
        <f t="shared" si="2210"/>
        <v>0</v>
      </c>
      <c r="HL58" s="2">
        <f t="shared" si="2210"/>
        <v>0</v>
      </c>
      <c r="HM58" s="2">
        <f t="shared" si="2210"/>
        <v>0</v>
      </c>
      <c r="HN58" s="2">
        <f t="shared" si="2210"/>
        <v>0</v>
      </c>
      <c r="HO58" s="2">
        <f t="shared" si="2210"/>
        <v>0</v>
      </c>
      <c r="HP58" s="2">
        <f t="shared" si="2210"/>
        <v>0</v>
      </c>
      <c r="HQ58" s="2">
        <f t="shared" si="2210"/>
        <v>0</v>
      </c>
      <c r="HR58" s="2">
        <f t="shared" si="2210"/>
        <v>0</v>
      </c>
      <c r="HS58" s="2">
        <f t="shared" si="2210"/>
        <v>0</v>
      </c>
      <c r="HT58" s="2">
        <f t="shared" si="2210"/>
        <v>0</v>
      </c>
      <c r="HU58" s="2">
        <f t="shared" si="2210"/>
        <v>0</v>
      </c>
      <c r="HV58" s="2">
        <f t="shared" si="2210"/>
        <v>0</v>
      </c>
      <c r="HW58" s="2">
        <f t="shared" si="2210"/>
        <v>0</v>
      </c>
      <c r="HX58" s="2">
        <f t="shared" si="2210"/>
        <v>0</v>
      </c>
      <c r="HY58" s="2">
        <f t="shared" si="2210"/>
        <v>0</v>
      </c>
      <c r="HZ58" s="2">
        <f t="shared" si="2210"/>
        <v>0</v>
      </c>
      <c r="IA58" s="2">
        <f t="shared" si="2210"/>
        <v>0</v>
      </c>
      <c r="IB58" s="2">
        <f t="shared" si="2210"/>
        <v>0</v>
      </c>
      <c r="IC58" s="2">
        <f t="shared" si="2210"/>
        <v>0</v>
      </c>
      <c r="ID58" s="2">
        <f t="shared" si="2210"/>
        <v>0</v>
      </c>
      <c r="IE58" s="2">
        <f t="shared" si="2210"/>
        <v>0</v>
      </c>
      <c r="IF58" s="2">
        <f t="shared" si="2210"/>
        <v>0</v>
      </c>
      <c r="IG58" s="2">
        <f t="shared" si="2210"/>
        <v>0</v>
      </c>
      <c r="IH58" s="2">
        <f t="shared" si="2210"/>
        <v>0</v>
      </c>
      <c r="II58" s="2">
        <f t="shared" si="2210"/>
        <v>0</v>
      </c>
      <c r="IJ58" s="2">
        <f t="shared" si="2210"/>
        <v>0</v>
      </c>
      <c r="IK58" s="2">
        <f t="shared" si="2210"/>
        <v>0</v>
      </c>
      <c r="IL58" s="2">
        <f t="shared" si="2210"/>
        <v>0</v>
      </c>
      <c r="IM58" s="2">
        <f t="shared" si="2210"/>
        <v>0</v>
      </c>
      <c r="IN58" s="2">
        <f t="shared" si="2210"/>
        <v>0</v>
      </c>
      <c r="IO58" s="2">
        <f t="shared" si="2210"/>
        <v>0</v>
      </c>
      <c r="IP58" s="2">
        <f t="shared" si="2210"/>
        <v>0</v>
      </c>
      <c r="IQ58" s="2">
        <f t="shared" si="2210"/>
        <v>0</v>
      </c>
      <c r="IR58" s="2">
        <f t="shared" si="2210"/>
        <v>0</v>
      </c>
      <c r="IS58" s="2">
        <f t="shared" si="2210"/>
        <v>0</v>
      </c>
      <c r="IT58" s="2">
        <f t="shared" si="2210"/>
        <v>0</v>
      </c>
      <c r="IU58" s="2">
        <f t="shared" si="2210"/>
        <v>0</v>
      </c>
      <c r="IV58" s="2">
        <f t="shared" si="2210"/>
        <v>0</v>
      </c>
      <c r="IW58" s="2">
        <f t="shared" si="2210"/>
        <v>0</v>
      </c>
      <c r="IX58" s="2">
        <f t="shared" si="2210"/>
        <v>0</v>
      </c>
      <c r="IY58" s="2">
        <f t="shared" si="2210"/>
        <v>0</v>
      </c>
      <c r="IZ58" s="2">
        <f t="shared" si="2210"/>
        <v>0</v>
      </c>
      <c r="JA58" s="2">
        <f t="shared" si="2210"/>
        <v>0</v>
      </c>
      <c r="JB58" s="2">
        <f t="shared" si="2210"/>
        <v>0</v>
      </c>
      <c r="JC58" s="2">
        <f t="shared" si="2210"/>
        <v>0</v>
      </c>
      <c r="JD58" s="2">
        <f t="shared" si="2210"/>
        <v>0</v>
      </c>
      <c r="JE58" s="2">
        <f t="shared" si="2210"/>
        <v>0</v>
      </c>
      <c r="JF58" s="2">
        <f t="shared" si="2210"/>
        <v>0</v>
      </c>
      <c r="JG58" s="2">
        <f t="shared" si="2210"/>
        <v>0</v>
      </c>
      <c r="JH58" s="2">
        <f t="shared" si="2210"/>
        <v>0</v>
      </c>
      <c r="JI58" s="2">
        <f t="shared" ref="JI58:LT58" si="2211">IF(AND(JI$4-$H$4&gt;0,JI$4-$H$4&lt;=$D58),1,0)</f>
        <v>0</v>
      </c>
      <c r="JJ58" s="2">
        <f t="shared" si="2211"/>
        <v>0</v>
      </c>
      <c r="JK58" s="2">
        <f t="shared" si="2211"/>
        <v>0</v>
      </c>
      <c r="JL58" s="2">
        <f t="shared" si="2211"/>
        <v>0</v>
      </c>
      <c r="JM58" s="2">
        <f t="shared" si="2211"/>
        <v>0</v>
      </c>
      <c r="JN58" s="2">
        <f t="shared" si="2211"/>
        <v>0</v>
      </c>
      <c r="JO58" s="2">
        <f t="shared" si="2211"/>
        <v>0</v>
      </c>
      <c r="JP58" s="2">
        <f t="shared" si="2211"/>
        <v>0</v>
      </c>
      <c r="JQ58" s="2">
        <f t="shared" si="2211"/>
        <v>0</v>
      </c>
      <c r="JR58" s="2">
        <f t="shared" si="2211"/>
        <v>0</v>
      </c>
      <c r="JS58" s="2">
        <f t="shared" si="2211"/>
        <v>0</v>
      </c>
      <c r="JT58" s="2">
        <f t="shared" si="2211"/>
        <v>0</v>
      </c>
      <c r="JU58" s="2">
        <f t="shared" si="2211"/>
        <v>0</v>
      </c>
      <c r="JV58" s="2">
        <f t="shared" si="2211"/>
        <v>0</v>
      </c>
      <c r="JW58" s="2">
        <f t="shared" si="2211"/>
        <v>0</v>
      </c>
      <c r="JX58" s="2">
        <f t="shared" si="2211"/>
        <v>0</v>
      </c>
      <c r="JY58" s="2">
        <f t="shared" si="2211"/>
        <v>0</v>
      </c>
      <c r="JZ58" s="2">
        <f t="shared" si="2211"/>
        <v>0</v>
      </c>
      <c r="KA58" s="2">
        <f t="shared" si="2211"/>
        <v>0</v>
      </c>
      <c r="KB58" s="2">
        <f t="shared" si="2211"/>
        <v>0</v>
      </c>
      <c r="KC58" s="2">
        <f t="shared" si="2211"/>
        <v>0</v>
      </c>
      <c r="KD58" s="2">
        <f t="shared" si="2211"/>
        <v>0</v>
      </c>
      <c r="KE58" s="2">
        <f t="shared" si="2211"/>
        <v>0</v>
      </c>
      <c r="KF58" s="2">
        <f t="shared" si="2211"/>
        <v>0</v>
      </c>
      <c r="KG58" s="2">
        <f t="shared" si="2211"/>
        <v>0</v>
      </c>
      <c r="KH58" s="2">
        <f t="shared" si="2211"/>
        <v>0</v>
      </c>
      <c r="KI58" s="2">
        <f t="shared" si="2211"/>
        <v>0</v>
      </c>
      <c r="KJ58" s="2">
        <f t="shared" si="2211"/>
        <v>0</v>
      </c>
      <c r="KK58" s="2">
        <f t="shared" si="2211"/>
        <v>0</v>
      </c>
      <c r="KL58" s="2">
        <f t="shared" si="2211"/>
        <v>0</v>
      </c>
      <c r="KM58" s="2">
        <f t="shared" si="2211"/>
        <v>0</v>
      </c>
      <c r="KN58" s="2">
        <f t="shared" si="2211"/>
        <v>0</v>
      </c>
      <c r="KO58" s="2">
        <f t="shared" si="2211"/>
        <v>0</v>
      </c>
      <c r="KP58" s="2">
        <f t="shared" si="2211"/>
        <v>0</v>
      </c>
      <c r="KQ58" s="2">
        <f t="shared" si="2211"/>
        <v>0</v>
      </c>
      <c r="KR58" s="2">
        <f t="shared" si="2211"/>
        <v>0</v>
      </c>
      <c r="KS58" s="2">
        <f t="shared" si="2211"/>
        <v>0</v>
      </c>
      <c r="KT58" s="2">
        <f t="shared" si="2211"/>
        <v>0</v>
      </c>
      <c r="KU58" s="2">
        <f t="shared" si="2211"/>
        <v>0</v>
      </c>
      <c r="KV58" s="2">
        <f t="shared" si="2211"/>
        <v>0</v>
      </c>
      <c r="KW58" s="2">
        <f t="shared" si="2211"/>
        <v>0</v>
      </c>
      <c r="KX58" s="2">
        <f t="shared" si="2211"/>
        <v>0</v>
      </c>
      <c r="KY58" s="2">
        <f t="shared" si="2211"/>
        <v>0</v>
      </c>
      <c r="KZ58" s="2">
        <f t="shared" si="2211"/>
        <v>0</v>
      </c>
      <c r="LA58" s="2">
        <f t="shared" si="2211"/>
        <v>0</v>
      </c>
      <c r="LB58" s="2">
        <f t="shared" si="2211"/>
        <v>0</v>
      </c>
      <c r="LC58" s="2">
        <f t="shared" si="2211"/>
        <v>0</v>
      </c>
      <c r="LD58" s="2">
        <f t="shared" si="2211"/>
        <v>0</v>
      </c>
      <c r="LE58" s="2">
        <f t="shared" si="2211"/>
        <v>0</v>
      </c>
      <c r="LF58" s="2">
        <f t="shared" si="2211"/>
        <v>0</v>
      </c>
      <c r="LG58" s="2">
        <f t="shared" si="2211"/>
        <v>0</v>
      </c>
      <c r="LH58" s="2">
        <f t="shared" si="2211"/>
        <v>0</v>
      </c>
      <c r="LI58" s="2">
        <f t="shared" si="2211"/>
        <v>0</v>
      </c>
      <c r="LJ58" s="2">
        <f t="shared" si="2211"/>
        <v>0</v>
      </c>
      <c r="LK58" s="2">
        <f t="shared" si="2211"/>
        <v>0</v>
      </c>
      <c r="LL58" s="2">
        <f t="shared" si="2211"/>
        <v>0</v>
      </c>
      <c r="LM58" s="2">
        <f t="shared" si="2211"/>
        <v>0</v>
      </c>
      <c r="LN58" s="2">
        <f t="shared" si="2211"/>
        <v>0</v>
      </c>
      <c r="LO58" s="2">
        <f t="shared" si="2211"/>
        <v>0</v>
      </c>
      <c r="LP58" s="2">
        <f t="shared" si="2211"/>
        <v>0</v>
      </c>
      <c r="LQ58" s="2">
        <f t="shared" si="2211"/>
        <v>0</v>
      </c>
      <c r="LR58" s="2">
        <f t="shared" si="2211"/>
        <v>0</v>
      </c>
      <c r="LS58" s="2">
        <f t="shared" si="2211"/>
        <v>0</v>
      </c>
      <c r="LT58" s="2">
        <f t="shared" si="2211"/>
        <v>0</v>
      </c>
      <c r="LU58" s="2">
        <f t="shared" ref="LU58:ND58" si="2212">IF(AND(LU$4-$H$4&gt;0,LU$4-$H$4&lt;=$D58),1,0)</f>
        <v>0</v>
      </c>
      <c r="LV58" s="2">
        <f t="shared" si="2212"/>
        <v>0</v>
      </c>
      <c r="LW58" s="2">
        <f t="shared" si="2212"/>
        <v>0</v>
      </c>
      <c r="LX58" s="2">
        <f t="shared" si="2212"/>
        <v>0</v>
      </c>
      <c r="LY58" s="2">
        <f t="shared" si="2212"/>
        <v>0</v>
      </c>
      <c r="LZ58" s="2">
        <f t="shared" si="2212"/>
        <v>0</v>
      </c>
      <c r="MA58" s="2">
        <f t="shared" si="2212"/>
        <v>0</v>
      </c>
      <c r="MB58" s="2">
        <f t="shared" si="2212"/>
        <v>0</v>
      </c>
      <c r="MC58" s="2">
        <f t="shared" si="2212"/>
        <v>0</v>
      </c>
      <c r="MD58" s="2">
        <f t="shared" si="2212"/>
        <v>0</v>
      </c>
      <c r="ME58" s="2">
        <f t="shared" si="2212"/>
        <v>0</v>
      </c>
      <c r="MF58" s="2">
        <f t="shared" si="2212"/>
        <v>0</v>
      </c>
      <c r="MG58" s="2">
        <f t="shared" si="2212"/>
        <v>0</v>
      </c>
      <c r="MH58" s="2">
        <f t="shared" si="2212"/>
        <v>0</v>
      </c>
      <c r="MI58" s="2">
        <f t="shared" si="2212"/>
        <v>0</v>
      </c>
      <c r="MJ58" s="2">
        <f t="shared" si="2212"/>
        <v>0</v>
      </c>
      <c r="MK58" s="2">
        <f t="shared" si="2212"/>
        <v>0</v>
      </c>
      <c r="ML58" s="2">
        <f t="shared" si="2212"/>
        <v>0</v>
      </c>
      <c r="MM58" s="2">
        <f t="shared" si="2212"/>
        <v>0</v>
      </c>
      <c r="MN58" s="2">
        <f t="shared" si="2212"/>
        <v>0</v>
      </c>
      <c r="MO58" s="2">
        <f t="shared" si="2212"/>
        <v>0</v>
      </c>
      <c r="MP58" s="2">
        <f t="shared" si="2212"/>
        <v>0</v>
      </c>
      <c r="MQ58" s="2">
        <f t="shared" si="2212"/>
        <v>0</v>
      </c>
      <c r="MR58" s="2">
        <f t="shared" si="2212"/>
        <v>0</v>
      </c>
      <c r="MS58" s="2">
        <f t="shared" si="2212"/>
        <v>0</v>
      </c>
      <c r="MT58" s="2">
        <f t="shared" si="2212"/>
        <v>0</v>
      </c>
      <c r="MU58" s="2">
        <f t="shared" si="2212"/>
        <v>0</v>
      </c>
      <c r="MV58" s="2">
        <f t="shared" si="2212"/>
        <v>0</v>
      </c>
      <c r="MW58" s="2">
        <f t="shared" si="2212"/>
        <v>0</v>
      </c>
      <c r="MX58" s="2">
        <f t="shared" si="2212"/>
        <v>0</v>
      </c>
      <c r="MY58" s="2">
        <f t="shared" si="2212"/>
        <v>0</v>
      </c>
      <c r="MZ58" s="2">
        <f t="shared" si="2212"/>
        <v>0</v>
      </c>
      <c r="NA58" s="2">
        <f t="shared" si="2212"/>
        <v>0</v>
      </c>
      <c r="NB58" s="2">
        <f t="shared" si="2212"/>
        <v>0</v>
      </c>
      <c r="NC58" s="2">
        <f t="shared" si="2212"/>
        <v>0</v>
      </c>
      <c r="ND58" s="2">
        <f t="shared" si="2212"/>
        <v>0</v>
      </c>
    </row>
    <row r="59" spans="1:368" x14ac:dyDescent="0.25">
      <c r="A59" s="4"/>
    </row>
    <row r="60" spans="1:368" x14ac:dyDescent="0.25">
      <c r="A60" s="4"/>
      <c r="B60" s="2" t="s">
        <v>43</v>
      </c>
      <c r="C60" s="5" t="s">
        <v>1</v>
      </c>
      <c r="D60" s="43">
        <v>1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</row>
    <row r="61" spans="1:368" s="4" customFormat="1" x14ac:dyDescent="0.25">
      <c r="B61" s="4" t="s">
        <v>5</v>
      </c>
      <c r="C61" s="5"/>
      <c r="D61" s="13">
        <f t="shared" ref="D61" si="2213">$D$9*D60</f>
        <v>800000000</v>
      </c>
      <c r="G61" s="5"/>
      <c r="I61" s="8"/>
    </row>
    <row r="62" spans="1:368" s="4" customFormat="1" x14ac:dyDescent="0.25">
      <c r="B62" s="4" t="s">
        <v>4</v>
      </c>
      <c r="C62" s="5"/>
      <c r="D62" s="15"/>
      <c r="G62" s="5"/>
      <c r="H62" s="6">
        <f t="shared" ref="H62" si="2214">-D61</f>
        <v>-800000000</v>
      </c>
    </row>
    <row r="63" spans="1:368" x14ac:dyDescent="0.25">
      <c r="A63" s="4"/>
      <c r="B63" s="2" t="s">
        <v>2</v>
      </c>
      <c r="C63" s="5" t="s">
        <v>1</v>
      </c>
      <c r="D63" s="29">
        <v>0.01</v>
      </c>
    </row>
    <row r="64" spans="1:368" s="4" customFormat="1" x14ac:dyDescent="0.25">
      <c r="B64" s="35" t="s">
        <v>3</v>
      </c>
      <c r="C64" s="33"/>
      <c r="D64" s="36"/>
      <c r="E64" s="35"/>
      <c r="F64" s="35"/>
      <c r="G64" s="33"/>
      <c r="H64" s="46"/>
      <c r="I64" s="46">
        <f t="shared" ref="I64:K64" si="2215">I$6+$D63</f>
        <v>6.0000000000000005E-2</v>
      </c>
      <c r="J64" s="46">
        <f t="shared" si="2215"/>
        <v>6.0000000000000005E-2</v>
      </c>
      <c r="K64" s="46">
        <f t="shared" si="2215"/>
        <v>6.0000000000000005E-2</v>
      </c>
      <c r="L64" s="46">
        <f t="shared" ref="L64" si="2216">L$6+$D63</f>
        <v>6.0000000000000005E-2</v>
      </c>
      <c r="M64" s="46">
        <f t="shared" ref="M64" si="2217">M$6+$D63</f>
        <v>6.0000000000000005E-2</v>
      </c>
      <c r="N64" s="46">
        <f t="shared" ref="N64" si="2218">N$6+$D63</f>
        <v>6.0000000000000005E-2</v>
      </c>
      <c r="O64" s="46">
        <f t="shared" ref="O64" si="2219">O$6+$D63</f>
        <v>6.0000000000000005E-2</v>
      </c>
      <c r="P64" s="46">
        <f t="shared" ref="P64" si="2220">P$6+$D63</f>
        <v>6.0000000000000005E-2</v>
      </c>
      <c r="Q64" s="46">
        <f t="shared" ref="Q64" si="2221">Q$6+$D63</f>
        <v>6.0000000000000005E-2</v>
      </c>
      <c r="R64" s="46">
        <f t="shared" ref="R64" si="2222">R$6+$D63</f>
        <v>6.0000000000000005E-2</v>
      </c>
      <c r="S64" s="46">
        <f t="shared" ref="S64" si="2223">S$6+$D63</f>
        <v>6.0000000000000005E-2</v>
      </c>
      <c r="T64" s="46">
        <f t="shared" ref="T64" si="2224">T$6+$D63</f>
        <v>6.0000000000000005E-2</v>
      </c>
      <c r="U64" s="46">
        <f t="shared" ref="U64" si="2225">U$6+$D63</f>
        <v>6.0000000000000005E-2</v>
      </c>
      <c r="V64" s="46">
        <f t="shared" ref="V64" si="2226">V$6+$D63</f>
        <v>6.0000000000000005E-2</v>
      </c>
      <c r="W64" s="46">
        <f t="shared" ref="W64" si="2227">W$6+$D63</f>
        <v>6.0000000000000005E-2</v>
      </c>
      <c r="X64" s="46">
        <f t="shared" ref="X64" si="2228">X$6+$D63</f>
        <v>6.0000000000000005E-2</v>
      </c>
      <c r="Y64" s="46">
        <f t="shared" ref="Y64" si="2229">Y$6+$D63</f>
        <v>6.0000000000000005E-2</v>
      </c>
      <c r="Z64" s="46">
        <f t="shared" ref="Z64" si="2230">Z$6+$D63</f>
        <v>6.0000000000000005E-2</v>
      </c>
      <c r="AA64" s="46">
        <f t="shared" ref="AA64" si="2231">AA$6+$D63</f>
        <v>6.0000000000000005E-2</v>
      </c>
      <c r="AB64" s="46">
        <f t="shared" ref="AB64" si="2232">AB$6+$D63</f>
        <v>6.0000000000000005E-2</v>
      </c>
      <c r="AC64" s="46">
        <f t="shared" ref="AC64" si="2233">AC$6+$D63</f>
        <v>6.0000000000000005E-2</v>
      </c>
      <c r="AD64" s="46">
        <f t="shared" ref="AD64" si="2234">AD$6+$D63</f>
        <v>6.0000000000000005E-2</v>
      </c>
      <c r="AE64" s="46">
        <f t="shared" ref="AE64" si="2235">AE$6+$D63</f>
        <v>6.0000000000000005E-2</v>
      </c>
      <c r="AF64" s="46">
        <f t="shared" ref="AF64" si="2236">AF$6+$D63</f>
        <v>6.0000000000000005E-2</v>
      </c>
      <c r="AG64" s="46">
        <f t="shared" ref="AG64" si="2237">AG$6+$D63</f>
        <v>6.0000000000000005E-2</v>
      </c>
      <c r="AH64" s="46">
        <f t="shared" ref="AH64" si="2238">AH$6+$D63</f>
        <v>6.0000000000000005E-2</v>
      </c>
      <c r="AI64" s="46">
        <f t="shared" ref="AI64" si="2239">AI$6+$D63</f>
        <v>6.0000000000000005E-2</v>
      </c>
      <c r="AJ64" s="46">
        <f t="shared" ref="AJ64" si="2240">AJ$6+$D63</f>
        <v>6.0000000000000005E-2</v>
      </c>
      <c r="AK64" s="46">
        <f t="shared" ref="AK64" si="2241">AK$6+$D63</f>
        <v>6.0000000000000005E-2</v>
      </c>
      <c r="AL64" s="46">
        <f t="shared" ref="AL64" si="2242">AL$6+$D63</f>
        <v>6.0000000000000005E-2</v>
      </c>
      <c r="AM64" s="46">
        <f t="shared" ref="AM64" si="2243">AM$6+$D63</f>
        <v>6.0000000000000005E-2</v>
      </c>
      <c r="AN64" s="46">
        <f t="shared" ref="AN64" si="2244">AN$6+$D63</f>
        <v>6.0000000000000005E-2</v>
      </c>
      <c r="AO64" s="46">
        <f t="shared" ref="AO64" si="2245">AO$6+$D63</f>
        <v>6.0000000000000005E-2</v>
      </c>
      <c r="AP64" s="46">
        <f t="shared" ref="AP64" si="2246">AP$6+$D63</f>
        <v>6.0000000000000005E-2</v>
      </c>
      <c r="AQ64" s="46">
        <f t="shared" ref="AQ64" si="2247">AQ$6+$D63</f>
        <v>6.0000000000000005E-2</v>
      </c>
      <c r="AR64" s="46">
        <f t="shared" ref="AR64" si="2248">AR$6+$D63</f>
        <v>6.0000000000000005E-2</v>
      </c>
      <c r="AS64" s="46">
        <f t="shared" ref="AS64" si="2249">AS$6+$D63</f>
        <v>6.0000000000000005E-2</v>
      </c>
      <c r="AT64" s="46">
        <f t="shared" ref="AT64" si="2250">AT$6+$D63</f>
        <v>6.0000000000000005E-2</v>
      </c>
      <c r="AU64" s="46">
        <f t="shared" ref="AU64" si="2251">AU$6+$D63</f>
        <v>6.0000000000000005E-2</v>
      </c>
      <c r="AV64" s="46">
        <f t="shared" ref="AV64" si="2252">AV$6+$D63</f>
        <v>6.0000000000000005E-2</v>
      </c>
      <c r="AW64" s="46">
        <f t="shared" ref="AW64" si="2253">AW$6+$D63</f>
        <v>6.0000000000000005E-2</v>
      </c>
      <c r="AX64" s="46">
        <f t="shared" ref="AX64" si="2254">AX$6+$D63</f>
        <v>6.0000000000000005E-2</v>
      </c>
      <c r="AY64" s="46">
        <f t="shared" ref="AY64" si="2255">AY$6+$D63</f>
        <v>6.0000000000000005E-2</v>
      </c>
      <c r="AZ64" s="46">
        <f t="shared" ref="AZ64" si="2256">AZ$6+$D63</f>
        <v>6.0000000000000005E-2</v>
      </c>
      <c r="BA64" s="46">
        <f t="shared" ref="BA64" si="2257">BA$6+$D63</f>
        <v>6.0000000000000005E-2</v>
      </c>
      <c r="BB64" s="46">
        <f t="shared" ref="BB64" si="2258">BB$6+$D63</f>
        <v>6.0000000000000005E-2</v>
      </c>
      <c r="BC64" s="46">
        <f t="shared" ref="BC64" si="2259">BC$6+$D63</f>
        <v>6.0000000000000005E-2</v>
      </c>
      <c r="BD64" s="46">
        <f t="shared" ref="BD64" si="2260">BD$6+$D63</f>
        <v>6.0000000000000005E-2</v>
      </c>
      <c r="BE64" s="46">
        <f t="shared" ref="BE64" si="2261">BE$6+$D63</f>
        <v>6.0000000000000005E-2</v>
      </c>
      <c r="BF64" s="46">
        <f t="shared" ref="BF64" si="2262">BF$6+$D63</f>
        <v>6.0000000000000005E-2</v>
      </c>
      <c r="BG64" s="46">
        <f t="shared" ref="BG64" si="2263">BG$6+$D63</f>
        <v>6.0000000000000005E-2</v>
      </c>
      <c r="BH64" s="46">
        <f t="shared" ref="BH64" si="2264">BH$6+$D63</f>
        <v>6.0000000000000005E-2</v>
      </c>
      <c r="BI64" s="46">
        <f t="shared" ref="BI64" si="2265">BI$6+$D63</f>
        <v>6.0000000000000005E-2</v>
      </c>
      <c r="BJ64" s="46">
        <f t="shared" ref="BJ64" si="2266">BJ$6+$D63</f>
        <v>6.0000000000000005E-2</v>
      </c>
      <c r="BK64" s="46">
        <f t="shared" ref="BK64" si="2267">BK$6+$D63</f>
        <v>6.0000000000000005E-2</v>
      </c>
      <c r="BL64" s="46">
        <f t="shared" ref="BL64" si="2268">BL$6+$D63</f>
        <v>6.0000000000000005E-2</v>
      </c>
      <c r="BM64" s="46">
        <f t="shared" ref="BM64" si="2269">BM$6+$D63</f>
        <v>6.0000000000000005E-2</v>
      </c>
      <c r="BN64" s="46">
        <f t="shared" ref="BN64" si="2270">BN$6+$D63</f>
        <v>6.0000000000000005E-2</v>
      </c>
      <c r="BO64" s="46">
        <f t="shared" ref="BO64" si="2271">BO$6+$D63</f>
        <v>6.0000000000000005E-2</v>
      </c>
      <c r="BP64" s="46">
        <f t="shared" ref="BP64" si="2272">BP$6+$D63</f>
        <v>6.0000000000000005E-2</v>
      </c>
      <c r="BQ64" s="46">
        <f t="shared" ref="BQ64" si="2273">BQ$6+$D63</f>
        <v>6.0000000000000005E-2</v>
      </c>
      <c r="BR64" s="46">
        <f t="shared" ref="BR64" si="2274">BR$6+$D63</f>
        <v>6.0000000000000005E-2</v>
      </c>
      <c r="BS64" s="46">
        <f t="shared" ref="BS64" si="2275">BS$6+$D63</f>
        <v>6.0000000000000005E-2</v>
      </c>
      <c r="BT64" s="46">
        <f t="shared" ref="BT64" si="2276">BT$6+$D63</f>
        <v>6.0000000000000005E-2</v>
      </c>
      <c r="BU64" s="46">
        <f t="shared" ref="BU64" si="2277">BU$6+$D63</f>
        <v>6.0000000000000005E-2</v>
      </c>
      <c r="BV64" s="46">
        <f t="shared" ref="BV64" si="2278">BV$6+$D63</f>
        <v>6.0000000000000005E-2</v>
      </c>
      <c r="BW64" s="46">
        <f t="shared" ref="BW64" si="2279">BW$6+$D63</f>
        <v>6.0000000000000005E-2</v>
      </c>
      <c r="BX64" s="46">
        <f t="shared" ref="BX64" si="2280">BX$6+$D63</f>
        <v>6.0000000000000005E-2</v>
      </c>
      <c r="BY64" s="46">
        <f t="shared" ref="BY64" si="2281">BY$6+$D63</f>
        <v>6.0000000000000005E-2</v>
      </c>
      <c r="BZ64" s="46">
        <f t="shared" ref="BZ64" si="2282">BZ$6+$D63</f>
        <v>6.0000000000000005E-2</v>
      </c>
      <c r="CA64" s="46">
        <f t="shared" ref="CA64" si="2283">CA$6+$D63</f>
        <v>6.0000000000000005E-2</v>
      </c>
      <c r="CB64" s="46">
        <f t="shared" ref="CB64" si="2284">CB$6+$D63</f>
        <v>6.0000000000000005E-2</v>
      </c>
      <c r="CC64" s="46">
        <f t="shared" ref="CC64" si="2285">CC$6+$D63</f>
        <v>6.0000000000000005E-2</v>
      </c>
      <c r="CD64" s="46">
        <f t="shared" ref="CD64" si="2286">CD$6+$D63</f>
        <v>6.0000000000000005E-2</v>
      </c>
      <c r="CE64" s="46">
        <f t="shared" ref="CE64" si="2287">CE$6+$D63</f>
        <v>6.0000000000000005E-2</v>
      </c>
      <c r="CF64" s="46">
        <f t="shared" ref="CF64" si="2288">CF$6+$D63</f>
        <v>6.0000000000000005E-2</v>
      </c>
      <c r="CG64" s="46">
        <f t="shared" ref="CG64" si="2289">CG$6+$D63</f>
        <v>6.0000000000000005E-2</v>
      </c>
      <c r="CH64" s="46">
        <f t="shared" ref="CH64" si="2290">CH$6+$D63</f>
        <v>6.0000000000000005E-2</v>
      </c>
      <c r="CI64" s="46">
        <f t="shared" ref="CI64" si="2291">CI$6+$D63</f>
        <v>6.0000000000000005E-2</v>
      </c>
      <c r="CJ64" s="46">
        <f t="shared" ref="CJ64" si="2292">CJ$6+$D63</f>
        <v>6.0000000000000005E-2</v>
      </c>
      <c r="CK64" s="46">
        <f t="shared" ref="CK64" si="2293">CK$6+$D63</f>
        <v>6.0000000000000005E-2</v>
      </c>
      <c r="CL64" s="46">
        <f t="shared" ref="CL64" si="2294">CL$6+$D63</f>
        <v>6.0000000000000005E-2</v>
      </c>
      <c r="CM64" s="46">
        <f t="shared" ref="CM64" si="2295">CM$6+$D63</f>
        <v>6.0000000000000005E-2</v>
      </c>
      <c r="CN64" s="46">
        <f t="shared" ref="CN64" si="2296">CN$6+$D63</f>
        <v>6.0000000000000005E-2</v>
      </c>
      <c r="CO64" s="46">
        <f t="shared" ref="CO64" si="2297">CO$6+$D63</f>
        <v>6.0000000000000005E-2</v>
      </c>
      <c r="CP64" s="46">
        <f t="shared" ref="CP64" si="2298">CP$6+$D63</f>
        <v>6.0000000000000005E-2</v>
      </c>
      <c r="CQ64" s="46">
        <f t="shared" ref="CQ64" si="2299">CQ$6+$D63</f>
        <v>6.0000000000000005E-2</v>
      </c>
      <c r="CR64" s="46">
        <f t="shared" ref="CR64" si="2300">CR$6+$D63</f>
        <v>6.0000000000000005E-2</v>
      </c>
      <c r="CS64" s="46">
        <f t="shared" ref="CS64" si="2301">CS$6+$D63</f>
        <v>6.0000000000000005E-2</v>
      </c>
      <c r="CT64" s="46">
        <f t="shared" ref="CT64" si="2302">CT$6+$D63</f>
        <v>6.0000000000000005E-2</v>
      </c>
      <c r="CU64" s="46">
        <f t="shared" ref="CU64" si="2303">CU$6+$D63</f>
        <v>6.0000000000000005E-2</v>
      </c>
      <c r="CV64" s="46">
        <f t="shared" ref="CV64" si="2304">CV$6+$D63</f>
        <v>6.0000000000000005E-2</v>
      </c>
      <c r="CW64" s="46">
        <f t="shared" ref="CW64" si="2305">CW$6+$D63</f>
        <v>6.0000000000000005E-2</v>
      </c>
      <c r="CX64" s="46">
        <f t="shared" ref="CX64" si="2306">CX$6+$D63</f>
        <v>6.0000000000000005E-2</v>
      </c>
      <c r="CY64" s="46">
        <f t="shared" ref="CY64" si="2307">CY$6+$D63</f>
        <v>6.0000000000000005E-2</v>
      </c>
      <c r="CZ64" s="46">
        <f t="shared" ref="CZ64" si="2308">CZ$6+$D63</f>
        <v>6.0000000000000005E-2</v>
      </c>
      <c r="DA64" s="46">
        <f t="shared" ref="DA64" si="2309">DA$6+$D63</f>
        <v>6.0000000000000005E-2</v>
      </c>
      <c r="DB64" s="46">
        <f t="shared" ref="DB64" si="2310">DB$6+$D63</f>
        <v>6.0000000000000005E-2</v>
      </c>
      <c r="DC64" s="46">
        <f t="shared" ref="DC64" si="2311">DC$6+$D63</f>
        <v>6.0000000000000005E-2</v>
      </c>
      <c r="DD64" s="46">
        <f t="shared" ref="DD64" si="2312">DD$6+$D63</f>
        <v>6.0000000000000005E-2</v>
      </c>
      <c r="DE64" s="46">
        <f t="shared" ref="DE64" si="2313">DE$6+$D63</f>
        <v>6.0000000000000005E-2</v>
      </c>
      <c r="DF64" s="46">
        <f t="shared" ref="DF64" si="2314">DF$6+$D63</f>
        <v>6.0000000000000005E-2</v>
      </c>
      <c r="DG64" s="46">
        <f t="shared" ref="DG64" si="2315">DG$6+$D63</f>
        <v>6.0000000000000005E-2</v>
      </c>
      <c r="DH64" s="46">
        <f t="shared" ref="DH64" si="2316">DH$6+$D63</f>
        <v>6.0000000000000005E-2</v>
      </c>
      <c r="DI64" s="46">
        <f t="shared" ref="DI64" si="2317">DI$6+$D63</f>
        <v>6.0000000000000005E-2</v>
      </c>
      <c r="DJ64" s="46">
        <f t="shared" ref="DJ64" si="2318">DJ$6+$D63</f>
        <v>6.0000000000000005E-2</v>
      </c>
      <c r="DK64" s="46">
        <f t="shared" ref="DK64" si="2319">DK$6+$D63</f>
        <v>6.0000000000000005E-2</v>
      </c>
      <c r="DL64" s="46">
        <f t="shared" ref="DL64" si="2320">DL$6+$D63</f>
        <v>6.0000000000000005E-2</v>
      </c>
      <c r="DM64" s="46">
        <f t="shared" ref="DM64" si="2321">DM$6+$D63</f>
        <v>6.0000000000000005E-2</v>
      </c>
      <c r="DN64" s="46">
        <f t="shared" ref="DN64" si="2322">DN$6+$D63</f>
        <v>6.0000000000000005E-2</v>
      </c>
      <c r="DO64" s="46">
        <f t="shared" ref="DO64" si="2323">DO$6+$D63</f>
        <v>6.0000000000000005E-2</v>
      </c>
      <c r="DP64" s="46">
        <f t="shared" ref="DP64" si="2324">DP$6+$D63</f>
        <v>6.0000000000000005E-2</v>
      </c>
      <c r="DQ64" s="46">
        <f t="shared" ref="DQ64" si="2325">DQ$6+$D63</f>
        <v>6.0000000000000005E-2</v>
      </c>
      <c r="DR64" s="46">
        <f t="shared" ref="DR64" si="2326">DR$6+$D63</f>
        <v>6.0000000000000005E-2</v>
      </c>
      <c r="DS64" s="46">
        <f t="shared" ref="DS64" si="2327">DS$6+$D63</f>
        <v>6.0000000000000005E-2</v>
      </c>
      <c r="DT64" s="46">
        <f t="shared" ref="DT64" si="2328">DT$6+$D63</f>
        <v>6.0000000000000005E-2</v>
      </c>
      <c r="DU64" s="46">
        <f t="shared" ref="DU64" si="2329">DU$6+$D63</f>
        <v>6.0000000000000005E-2</v>
      </c>
      <c r="DV64" s="46">
        <f t="shared" ref="DV64" si="2330">DV$6+$D63</f>
        <v>6.0000000000000005E-2</v>
      </c>
      <c r="DW64" s="46">
        <f t="shared" ref="DW64" si="2331">DW$6+$D63</f>
        <v>6.0000000000000005E-2</v>
      </c>
      <c r="DX64" s="46">
        <f t="shared" ref="DX64" si="2332">DX$6+$D63</f>
        <v>6.0000000000000005E-2</v>
      </c>
      <c r="DY64" s="46">
        <f t="shared" ref="DY64" si="2333">DY$6+$D63</f>
        <v>6.0000000000000005E-2</v>
      </c>
      <c r="DZ64" s="46">
        <f t="shared" ref="DZ64" si="2334">DZ$6+$D63</f>
        <v>6.0000000000000005E-2</v>
      </c>
      <c r="EA64" s="46">
        <f t="shared" ref="EA64" si="2335">EA$6+$D63</f>
        <v>6.0000000000000005E-2</v>
      </c>
      <c r="EB64" s="46">
        <f t="shared" ref="EB64" si="2336">EB$6+$D63</f>
        <v>6.0000000000000005E-2</v>
      </c>
      <c r="EC64" s="46">
        <f t="shared" ref="EC64" si="2337">EC$6+$D63</f>
        <v>6.0000000000000005E-2</v>
      </c>
      <c r="ED64" s="46">
        <f t="shared" ref="ED64" si="2338">ED$6+$D63</f>
        <v>6.0000000000000005E-2</v>
      </c>
      <c r="EE64" s="46">
        <f t="shared" ref="EE64" si="2339">EE$6+$D63</f>
        <v>6.0000000000000005E-2</v>
      </c>
      <c r="EF64" s="46">
        <f t="shared" ref="EF64" si="2340">EF$6+$D63</f>
        <v>6.0000000000000005E-2</v>
      </c>
      <c r="EG64" s="46">
        <f t="shared" ref="EG64" si="2341">EG$6+$D63</f>
        <v>6.0000000000000005E-2</v>
      </c>
      <c r="EH64" s="46">
        <f t="shared" ref="EH64" si="2342">EH$6+$D63</f>
        <v>6.0000000000000005E-2</v>
      </c>
      <c r="EI64" s="46">
        <f t="shared" ref="EI64" si="2343">EI$6+$D63</f>
        <v>6.0000000000000005E-2</v>
      </c>
      <c r="EJ64" s="46">
        <f t="shared" ref="EJ64" si="2344">EJ$6+$D63</f>
        <v>6.0000000000000005E-2</v>
      </c>
      <c r="EK64" s="46">
        <f t="shared" ref="EK64" si="2345">EK$6+$D63</f>
        <v>6.0000000000000005E-2</v>
      </c>
      <c r="EL64" s="46">
        <f t="shared" ref="EL64" si="2346">EL$6+$D63</f>
        <v>6.0000000000000005E-2</v>
      </c>
      <c r="EM64" s="46">
        <f t="shared" ref="EM64" si="2347">EM$6+$D63</f>
        <v>6.0000000000000005E-2</v>
      </c>
      <c r="EN64" s="46">
        <f t="shared" ref="EN64" si="2348">EN$6+$D63</f>
        <v>6.0000000000000005E-2</v>
      </c>
      <c r="EO64" s="46">
        <f t="shared" ref="EO64" si="2349">EO$6+$D63</f>
        <v>6.0000000000000005E-2</v>
      </c>
      <c r="EP64" s="46">
        <f t="shared" ref="EP64" si="2350">EP$6+$D63</f>
        <v>6.0000000000000005E-2</v>
      </c>
      <c r="EQ64" s="46">
        <f t="shared" ref="EQ64" si="2351">EQ$6+$D63</f>
        <v>6.0000000000000005E-2</v>
      </c>
      <c r="ER64" s="46">
        <f t="shared" ref="ER64" si="2352">ER$6+$D63</f>
        <v>6.0000000000000005E-2</v>
      </c>
      <c r="ES64" s="46">
        <f t="shared" ref="ES64" si="2353">ES$6+$D63</f>
        <v>6.0000000000000005E-2</v>
      </c>
      <c r="ET64" s="46">
        <f t="shared" ref="ET64" si="2354">ET$6+$D63</f>
        <v>6.0000000000000005E-2</v>
      </c>
      <c r="EU64" s="46">
        <f t="shared" ref="EU64" si="2355">EU$6+$D63</f>
        <v>6.0000000000000005E-2</v>
      </c>
      <c r="EV64" s="46">
        <f t="shared" ref="EV64" si="2356">EV$6+$D63</f>
        <v>6.0000000000000005E-2</v>
      </c>
      <c r="EW64" s="46">
        <f t="shared" ref="EW64" si="2357">EW$6+$D63</f>
        <v>6.0000000000000005E-2</v>
      </c>
      <c r="EX64" s="46">
        <f t="shared" ref="EX64" si="2358">EX$6+$D63</f>
        <v>6.0000000000000005E-2</v>
      </c>
      <c r="EY64" s="46">
        <f t="shared" ref="EY64" si="2359">EY$6+$D63</f>
        <v>6.0000000000000005E-2</v>
      </c>
      <c r="EZ64" s="46">
        <f t="shared" ref="EZ64" si="2360">EZ$6+$D63</f>
        <v>6.0000000000000005E-2</v>
      </c>
      <c r="FA64" s="46">
        <f t="shared" ref="FA64" si="2361">FA$6+$D63</f>
        <v>6.0000000000000005E-2</v>
      </c>
      <c r="FB64" s="46">
        <f t="shared" ref="FB64" si="2362">FB$6+$D63</f>
        <v>6.0000000000000005E-2</v>
      </c>
      <c r="FC64" s="46">
        <f t="shared" ref="FC64" si="2363">FC$6+$D63</f>
        <v>6.0000000000000005E-2</v>
      </c>
      <c r="FD64" s="46">
        <f t="shared" ref="FD64" si="2364">FD$6+$D63</f>
        <v>6.0000000000000005E-2</v>
      </c>
      <c r="FE64" s="46">
        <f t="shared" ref="FE64" si="2365">FE$6+$D63</f>
        <v>6.0000000000000005E-2</v>
      </c>
      <c r="FF64" s="46">
        <f t="shared" ref="FF64" si="2366">FF$6+$D63</f>
        <v>6.0000000000000005E-2</v>
      </c>
      <c r="FG64" s="46">
        <f t="shared" ref="FG64" si="2367">FG$6+$D63</f>
        <v>6.0000000000000005E-2</v>
      </c>
      <c r="FH64" s="46">
        <f t="shared" ref="FH64" si="2368">FH$6+$D63</f>
        <v>6.0000000000000005E-2</v>
      </c>
      <c r="FI64" s="46">
        <f t="shared" ref="FI64" si="2369">FI$6+$D63</f>
        <v>6.0000000000000005E-2</v>
      </c>
      <c r="FJ64" s="46">
        <f t="shared" ref="FJ64" si="2370">FJ$6+$D63</f>
        <v>6.0000000000000005E-2</v>
      </c>
      <c r="FK64" s="46">
        <f t="shared" ref="FK64" si="2371">FK$6+$D63</f>
        <v>6.0000000000000005E-2</v>
      </c>
      <c r="FL64" s="46">
        <f t="shared" ref="FL64" si="2372">FL$6+$D63</f>
        <v>6.0000000000000005E-2</v>
      </c>
      <c r="FM64" s="46">
        <f t="shared" ref="FM64" si="2373">FM$6+$D63</f>
        <v>6.0000000000000005E-2</v>
      </c>
      <c r="FN64" s="46">
        <f t="shared" ref="FN64" si="2374">FN$6+$D63</f>
        <v>6.0000000000000005E-2</v>
      </c>
      <c r="FO64" s="46">
        <f t="shared" ref="FO64" si="2375">FO$6+$D63</f>
        <v>6.0000000000000005E-2</v>
      </c>
      <c r="FP64" s="46">
        <f t="shared" ref="FP64" si="2376">FP$6+$D63</f>
        <v>6.0000000000000005E-2</v>
      </c>
      <c r="FQ64" s="46">
        <f t="shared" ref="FQ64" si="2377">FQ$6+$D63</f>
        <v>6.0000000000000005E-2</v>
      </c>
      <c r="FR64" s="46">
        <f t="shared" ref="FR64" si="2378">FR$6+$D63</f>
        <v>6.0000000000000005E-2</v>
      </c>
      <c r="FS64" s="46">
        <f t="shared" ref="FS64" si="2379">FS$6+$D63</f>
        <v>6.0000000000000005E-2</v>
      </c>
      <c r="FT64" s="46">
        <f t="shared" ref="FT64" si="2380">FT$6+$D63</f>
        <v>6.0000000000000005E-2</v>
      </c>
      <c r="FU64" s="46">
        <f t="shared" ref="FU64" si="2381">FU$6+$D63</f>
        <v>6.0000000000000005E-2</v>
      </c>
      <c r="FV64" s="46">
        <f t="shared" ref="FV64" si="2382">FV$6+$D63</f>
        <v>6.0000000000000005E-2</v>
      </c>
      <c r="FW64" s="46">
        <f t="shared" ref="FW64" si="2383">FW$6+$D63</f>
        <v>6.0000000000000005E-2</v>
      </c>
      <c r="FX64" s="46">
        <f t="shared" ref="FX64" si="2384">FX$6+$D63</f>
        <v>6.0000000000000005E-2</v>
      </c>
      <c r="FY64" s="46">
        <f t="shared" ref="FY64" si="2385">FY$6+$D63</f>
        <v>6.0000000000000005E-2</v>
      </c>
      <c r="FZ64" s="46">
        <f t="shared" ref="FZ64" si="2386">FZ$6+$D63</f>
        <v>6.0000000000000005E-2</v>
      </c>
      <c r="GA64" s="46">
        <f t="shared" ref="GA64" si="2387">GA$6+$D63</f>
        <v>6.0000000000000005E-2</v>
      </c>
      <c r="GB64" s="46">
        <f t="shared" ref="GB64" si="2388">GB$6+$D63</f>
        <v>6.0000000000000005E-2</v>
      </c>
      <c r="GC64" s="46">
        <f t="shared" ref="GC64" si="2389">GC$6+$D63</f>
        <v>6.0000000000000005E-2</v>
      </c>
      <c r="GD64" s="46">
        <f t="shared" ref="GD64" si="2390">GD$6+$D63</f>
        <v>6.0000000000000005E-2</v>
      </c>
      <c r="GE64" s="46">
        <f t="shared" ref="GE64" si="2391">GE$6+$D63</f>
        <v>6.0000000000000005E-2</v>
      </c>
      <c r="GF64" s="46">
        <f t="shared" ref="GF64" si="2392">GF$6+$D63</f>
        <v>6.0000000000000005E-2</v>
      </c>
      <c r="GG64" s="46">
        <f t="shared" ref="GG64" si="2393">GG$6+$D63</f>
        <v>6.0000000000000005E-2</v>
      </c>
      <c r="GH64" s="46">
        <f t="shared" ref="GH64" si="2394">GH$6+$D63</f>
        <v>6.0000000000000005E-2</v>
      </c>
      <c r="GI64" s="46">
        <f t="shared" ref="GI64" si="2395">GI$6+$D63</f>
        <v>6.0000000000000005E-2</v>
      </c>
      <c r="GJ64" s="46">
        <f t="shared" ref="GJ64" si="2396">GJ$6+$D63</f>
        <v>6.0000000000000005E-2</v>
      </c>
      <c r="GK64" s="46">
        <f t="shared" ref="GK64" si="2397">GK$6+$D63</f>
        <v>6.0000000000000005E-2</v>
      </c>
      <c r="GL64" s="46">
        <f t="shared" ref="GL64" si="2398">GL$6+$D63</f>
        <v>6.0000000000000005E-2</v>
      </c>
      <c r="GM64" s="46">
        <f t="shared" ref="GM64" si="2399">GM$6+$D63</f>
        <v>6.0000000000000005E-2</v>
      </c>
      <c r="GN64" s="46">
        <f t="shared" ref="GN64" si="2400">GN$6+$D63</f>
        <v>6.0000000000000005E-2</v>
      </c>
      <c r="GO64" s="46">
        <f t="shared" ref="GO64" si="2401">GO$6+$D63</f>
        <v>6.0000000000000005E-2</v>
      </c>
      <c r="GP64" s="46">
        <f t="shared" ref="GP64" si="2402">GP$6+$D63</f>
        <v>6.0000000000000005E-2</v>
      </c>
      <c r="GQ64" s="46">
        <f t="shared" ref="GQ64" si="2403">GQ$6+$D63</f>
        <v>6.0000000000000005E-2</v>
      </c>
      <c r="GR64" s="46">
        <f t="shared" ref="GR64" si="2404">GR$6+$D63</f>
        <v>6.0000000000000005E-2</v>
      </c>
      <c r="GS64" s="46">
        <f t="shared" ref="GS64" si="2405">GS$6+$D63</f>
        <v>6.0000000000000005E-2</v>
      </c>
      <c r="GT64" s="46">
        <f t="shared" ref="GT64" si="2406">GT$6+$D63</f>
        <v>6.0000000000000005E-2</v>
      </c>
      <c r="GU64" s="46">
        <f t="shared" ref="GU64" si="2407">GU$6+$D63</f>
        <v>6.0000000000000005E-2</v>
      </c>
      <c r="GV64" s="46">
        <f t="shared" ref="GV64" si="2408">GV$6+$D63</f>
        <v>6.0000000000000005E-2</v>
      </c>
      <c r="GW64" s="46">
        <f t="shared" ref="GW64" si="2409">GW$6+$D63</f>
        <v>6.0000000000000005E-2</v>
      </c>
      <c r="GX64" s="46">
        <f t="shared" ref="GX64" si="2410">GX$6+$D63</f>
        <v>6.0000000000000005E-2</v>
      </c>
      <c r="GY64" s="46">
        <f t="shared" ref="GY64" si="2411">GY$6+$D63</f>
        <v>6.0000000000000005E-2</v>
      </c>
      <c r="GZ64" s="46">
        <f t="shared" ref="GZ64" si="2412">GZ$6+$D63</f>
        <v>6.0000000000000005E-2</v>
      </c>
      <c r="HA64" s="46">
        <f t="shared" ref="HA64" si="2413">HA$6+$D63</f>
        <v>6.0000000000000005E-2</v>
      </c>
      <c r="HB64" s="46">
        <f t="shared" ref="HB64" si="2414">HB$6+$D63</f>
        <v>6.0000000000000005E-2</v>
      </c>
      <c r="HC64" s="46">
        <f t="shared" ref="HC64" si="2415">HC$6+$D63</f>
        <v>6.0000000000000005E-2</v>
      </c>
      <c r="HD64" s="46">
        <f t="shared" ref="HD64" si="2416">HD$6+$D63</f>
        <v>6.0000000000000005E-2</v>
      </c>
      <c r="HE64" s="46">
        <f t="shared" ref="HE64" si="2417">HE$6+$D63</f>
        <v>6.0000000000000005E-2</v>
      </c>
      <c r="HF64" s="46">
        <f t="shared" ref="HF64" si="2418">HF$6+$D63</f>
        <v>6.0000000000000005E-2</v>
      </c>
      <c r="HG64" s="46">
        <f t="shared" ref="HG64" si="2419">HG$6+$D63</f>
        <v>6.0000000000000005E-2</v>
      </c>
      <c r="HH64" s="46">
        <f t="shared" ref="HH64" si="2420">HH$6+$D63</f>
        <v>6.0000000000000005E-2</v>
      </c>
      <c r="HI64" s="46">
        <f t="shared" ref="HI64" si="2421">HI$6+$D63</f>
        <v>6.0000000000000005E-2</v>
      </c>
      <c r="HJ64" s="46">
        <f t="shared" ref="HJ64" si="2422">HJ$6+$D63</f>
        <v>6.0000000000000005E-2</v>
      </c>
      <c r="HK64" s="46">
        <f t="shared" ref="HK64" si="2423">HK$6+$D63</f>
        <v>6.0000000000000005E-2</v>
      </c>
      <c r="HL64" s="46">
        <f t="shared" ref="HL64" si="2424">HL$6+$D63</f>
        <v>6.0000000000000005E-2</v>
      </c>
      <c r="HM64" s="46">
        <f t="shared" ref="HM64" si="2425">HM$6+$D63</f>
        <v>6.0000000000000005E-2</v>
      </c>
      <c r="HN64" s="46">
        <f t="shared" ref="HN64" si="2426">HN$6+$D63</f>
        <v>6.0000000000000005E-2</v>
      </c>
      <c r="HO64" s="46">
        <f t="shared" ref="HO64" si="2427">HO$6+$D63</f>
        <v>6.0000000000000005E-2</v>
      </c>
      <c r="HP64" s="46">
        <f t="shared" ref="HP64" si="2428">HP$6+$D63</f>
        <v>6.0000000000000005E-2</v>
      </c>
      <c r="HQ64" s="46">
        <f t="shared" ref="HQ64" si="2429">HQ$6+$D63</f>
        <v>6.0000000000000005E-2</v>
      </c>
      <c r="HR64" s="46">
        <f t="shared" ref="HR64" si="2430">HR$6+$D63</f>
        <v>6.0000000000000005E-2</v>
      </c>
      <c r="HS64" s="46">
        <f t="shared" ref="HS64" si="2431">HS$6+$D63</f>
        <v>6.0000000000000005E-2</v>
      </c>
      <c r="HT64" s="46">
        <f t="shared" ref="HT64" si="2432">HT$6+$D63</f>
        <v>6.0000000000000005E-2</v>
      </c>
      <c r="HU64" s="46">
        <f t="shared" ref="HU64" si="2433">HU$6+$D63</f>
        <v>6.0000000000000005E-2</v>
      </c>
      <c r="HV64" s="46">
        <f t="shared" ref="HV64" si="2434">HV$6+$D63</f>
        <v>6.0000000000000005E-2</v>
      </c>
      <c r="HW64" s="46">
        <f t="shared" ref="HW64" si="2435">HW$6+$D63</f>
        <v>6.0000000000000005E-2</v>
      </c>
      <c r="HX64" s="46">
        <f t="shared" ref="HX64" si="2436">HX$6+$D63</f>
        <v>6.0000000000000005E-2</v>
      </c>
      <c r="HY64" s="46">
        <f t="shared" ref="HY64" si="2437">HY$6+$D63</f>
        <v>6.0000000000000005E-2</v>
      </c>
      <c r="HZ64" s="46">
        <f t="shared" ref="HZ64" si="2438">HZ$6+$D63</f>
        <v>6.0000000000000005E-2</v>
      </c>
      <c r="IA64" s="46">
        <f t="shared" ref="IA64" si="2439">IA$6+$D63</f>
        <v>6.0000000000000005E-2</v>
      </c>
      <c r="IB64" s="46">
        <f t="shared" ref="IB64" si="2440">IB$6+$D63</f>
        <v>6.0000000000000005E-2</v>
      </c>
      <c r="IC64" s="46">
        <f t="shared" ref="IC64" si="2441">IC$6+$D63</f>
        <v>6.0000000000000005E-2</v>
      </c>
      <c r="ID64" s="46">
        <f t="shared" ref="ID64" si="2442">ID$6+$D63</f>
        <v>6.0000000000000005E-2</v>
      </c>
      <c r="IE64" s="46">
        <f t="shared" ref="IE64" si="2443">IE$6+$D63</f>
        <v>6.0000000000000005E-2</v>
      </c>
      <c r="IF64" s="46">
        <f t="shared" ref="IF64" si="2444">IF$6+$D63</f>
        <v>6.0000000000000005E-2</v>
      </c>
      <c r="IG64" s="46">
        <f t="shared" ref="IG64" si="2445">IG$6+$D63</f>
        <v>6.0000000000000005E-2</v>
      </c>
      <c r="IH64" s="46">
        <f t="shared" ref="IH64" si="2446">IH$6+$D63</f>
        <v>6.0000000000000005E-2</v>
      </c>
      <c r="II64" s="46">
        <f t="shared" ref="II64" si="2447">II$6+$D63</f>
        <v>6.0000000000000005E-2</v>
      </c>
      <c r="IJ64" s="46">
        <f t="shared" ref="IJ64" si="2448">IJ$6+$D63</f>
        <v>6.0000000000000005E-2</v>
      </c>
      <c r="IK64" s="46">
        <f t="shared" ref="IK64" si="2449">IK$6+$D63</f>
        <v>6.0000000000000005E-2</v>
      </c>
      <c r="IL64" s="46">
        <f t="shared" ref="IL64" si="2450">IL$6+$D63</f>
        <v>6.0000000000000005E-2</v>
      </c>
      <c r="IM64" s="46">
        <f t="shared" ref="IM64" si="2451">IM$6+$D63</f>
        <v>6.0000000000000005E-2</v>
      </c>
      <c r="IN64" s="46">
        <f t="shared" ref="IN64" si="2452">IN$6+$D63</f>
        <v>6.0000000000000005E-2</v>
      </c>
      <c r="IO64" s="46">
        <f t="shared" ref="IO64" si="2453">IO$6+$D63</f>
        <v>6.0000000000000005E-2</v>
      </c>
      <c r="IP64" s="46">
        <f t="shared" ref="IP64" si="2454">IP$6+$D63</f>
        <v>6.0000000000000005E-2</v>
      </c>
      <c r="IQ64" s="46">
        <f t="shared" ref="IQ64" si="2455">IQ$6+$D63</f>
        <v>6.0000000000000005E-2</v>
      </c>
      <c r="IR64" s="46">
        <f t="shared" ref="IR64" si="2456">IR$6+$D63</f>
        <v>6.0000000000000005E-2</v>
      </c>
      <c r="IS64" s="46">
        <f t="shared" ref="IS64" si="2457">IS$6+$D63</f>
        <v>6.0000000000000005E-2</v>
      </c>
      <c r="IT64" s="46">
        <f t="shared" ref="IT64" si="2458">IT$6+$D63</f>
        <v>6.0000000000000005E-2</v>
      </c>
      <c r="IU64" s="46">
        <f t="shared" ref="IU64" si="2459">IU$6+$D63</f>
        <v>6.0000000000000005E-2</v>
      </c>
      <c r="IV64" s="46">
        <f t="shared" ref="IV64" si="2460">IV$6+$D63</f>
        <v>6.0000000000000005E-2</v>
      </c>
      <c r="IW64" s="46">
        <f t="shared" ref="IW64" si="2461">IW$6+$D63</f>
        <v>6.0000000000000005E-2</v>
      </c>
      <c r="IX64" s="46">
        <f t="shared" ref="IX64" si="2462">IX$6+$D63</f>
        <v>6.0000000000000005E-2</v>
      </c>
      <c r="IY64" s="46">
        <f t="shared" ref="IY64" si="2463">IY$6+$D63</f>
        <v>6.0000000000000005E-2</v>
      </c>
      <c r="IZ64" s="46">
        <f t="shared" ref="IZ64" si="2464">IZ$6+$D63</f>
        <v>6.0000000000000005E-2</v>
      </c>
      <c r="JA64" s="46">
        <f t="shared" ref="JA64" si="2465">JA$6+$D63</f>
        <v>6.0000000000000005E-2</v>
      </c>
      <c r="JB64" s="46">
        <f t="shared" ref="JB64" si="2466">JB$6+$D63</f>
        <v>6.0000000000000005E-2</v>
      </c>
      <c r="JC64" s="46">
        <f t="shared" ref="JC64" si="2467">JC$6+$D63</f>
        <v>6.0000000000000005E-2</v>
      </c>
      <c r="JD64" s="46">
        <f t="shared" ref="JD64" si="2468">JD$6+$D63</f>
        <v>6.0000000000000005E-2</v>
      </c>
      <c r="JE64" s="46">
        <f t="shared" ref="JE64" si="2469">JE$6+$D63</f>
        <v>6.0000000000000005E-2</v>
      </c>
      <c r="JF64" s="46">
        <f t="shared" ref="JF64" si="2470">JF$6+$D63</f>
        <v>6.0000000000000005E-2</v>
      </c>
      <c r="JG64" s="46">
        <f t="shared" ref="JG64" si="2471">JG$6+$D63</f>
        <v>6.0000000000000005E-2</v>
      </c>
      <c r="JH64" s="46">
        <f t="shared" ref="JH64" si="2472">JH$6+$D63</f>
        <v>6.0000000000000005E-2</v>
      </c>
      <c r="JI64" s="46">
        <f t="shared" ref="JI64" si="2473">JI$6+$D63</f>
        <v>6.0000000000000005E-2</v>
      </c>
      <c r="JJ64" s="46">
        <f t="shared" ref="JJ64" si="2474">JJ$6+$D63</f>
        <v>6.0000000000000005E-2</v>
      </c>
      <c r="JK64" s="46">
        <f t="shared" ref="JK64" si="2475">JK$6+$D63</f>
        <v>6.0000000000000005E-2</v>
      </c>
      <c r="JL64" s="46">
        <f t="shared" ref="JL64" si="2476">JL$6+$D63</f>
        <v>6.0000000000000005E-2</v>
      </c>
      <c r="JM64" s="46">
        <f t="shared" ref="JM64" si="2477">JM$6+$D63</f>
        <v>6.0000000000000005E-2</v>
      </c>
      <c r="JN64" s="46">
        <f t="shared" ref="JN64" si="2478">JN$6+$D63</f>
        <v>6.0000000000000005E-2</v>
      </c>
      <c r="JO64" s="46">
        <f t="shared" ref="JO64" si="2479">JO$6+$D63</f>
        <v>6.0000000000000005E-2</v>
      </c>
      <c r="JP64" s="46">
        <f t="shared" ref="JP64" si="2480">JP$6+$D63</f>
        <v>6.0000000000000005E-2</v>
      </c>
      <c r="JQ64" s="46">
        <f t="shared" ref="JQ64" si="2481">JQ$6+$D63</f>
        <v>6.0000000000000005E-2</v>
      </c>
      <c r="JR64" s="46">
        <f t="shared" ref="JR64" si="2482">JR$6+$D63</f>
        <v>6.0000000000000005E-2</v>
      </c>
      <c r="JS64" s="46">
        <f t="shared" ref="JS64" si="2483">JS$6+$D63</f>
        <v>6.0000000000000005E-2</v>
      </c>
      <c r="JT64" s="46">
        <f t="shared" ref="JT64" si="2484">JT$6+$D63</f>
        <v>6.0000000000000005E-2</v>
      </c>
      <c r="JU64" s="46">
        <f t="shared" ref="JU64" si="2485">JU$6+$D63</f>
        <v>6.0000000000000005E-2</v>
      </c>
      <c r="JV64" s="46">
        <f t="shared" ref="JV64" si="2486">JV$6+$D63</f>
        <v>6.0000000000000005E-2</v>
      </c>
      <c r="JW64" s="46">
        <f t="shared" ref="JW64" si="2487">JW$6+$D63</f>
        <v>6.0000000000000005E-2</v>
      </c>
      <c r="JX64" s="46">
        <f t="shared" ref="JX64" si="2488">JX$6+$D63</f>
        <v>6.0000000000000005E-2</v>
      </c>
      <c r="JY64" s="46">
        <f t="shared" ref="JY64" si="2489">JY$6+$D63</f>
        <v>6.0000000000000005E-2</v>
      </c>
      <c r="JZ64" s="46">
        <f t="shared" ref="JZ64" si="2490">JZ$6+$D63</f>
        <v>6.0000000000000005E-2</v>
      </c>
      <c r="KA64" s="46">
        <f t="shared" ref="KA64" si="2491">KA$6+$D63</f>
        <v>6.0000000000000005E-2</v>
      </c>
      <c r="KB64" s="46">
        <f t="shared" ref="KB64" si="2492">KB$6+$D63</f>
        <v>6.0000000000000005E-2</v>
      </c>
      <c r="KC64" s="46">
        <f t="shared" ref="KC64" si="2493">KC$6+$D63</f>
        <v>6.0000000000000005E-2</v>
      </c>
      <c r="KD64" s="46">
        <f t="shared" ref="KD64" si="2494">KD$6+$D63</f>
        <v>6.0000000000000005E-2</v>
      </c>
      <c r="KE64" s="46">
        <f t="shared" ref="KE64" si="2495">KE$6+$D63</f>
        <v>6.0000000000000005E-2</v>
      </c>
      <c r="KF64" s="46">
        <f t="shared" ref="KF64" si="2496">KF$6+$D63</f>
        <v>6.0000000000000005E-2</v>
      </c>
      <c r="KG64" s="46">
        <f t="shared" ref="KG64" si="2497">KG$6+$D63</f>
        <v>6.0000000000000005E-2</v>
      </c>
      <c r="KH64" s="46">
        <f t="shared" ref="KH64" si="2498">KH$6+$D63</f>
        <v>6.0000000000000005E-2</v>
      </c>
      <c r="KI64" s="46">
        <f t="shared" ref="KI64" si="2499">KI$6+$D63</f>
        <v>6.0000000000000005E-2</v>
      </c>
      <c r="KJ64" s="46">
        <f t="shared" ref="KJ64" si="2500">KJ$6+$D63</f>
        <v>6.0000000000000005E-2</v>
      </c>
      <c r="KK64" s="46">
        <f t="shared" ref="KK64" si="2501">KK$6+$D63</f>
        <v>6.0000000000000005E-2</v>
      </c>
      <c r="KL64" s="46">
        <f t="shared" ref="KL64" si="2502">KL$6+$D63</f>
        <v>6.0000000000000005E-2</v>
      </c>
      <c r="KM64" s="46">
        <f t="shared" ref="KM64" si="2503">KM$6+$D63</f>
        <v>6.0000000000000005E-2</v>
      </c>
      <c r="KN64" s="46">
        <f t="shared" ref="KN64" si="2504">KN$6+$D63</f>
        <v>6.0000000000000005E-2</v>
      </c>
      <c r="KO64" s="46">
        <f t="shared" ref="KO64" si="2505">KO$6+$D63</f>
        <v>6.0000000000000005E-2</v>
      </c>
      <c r="KP64" s="46">
        <f t="shared" ref="KP64" si="2506">KP$6+$D63</f>
        <v>6.0000000000000005E-2</v>
      </c>
      <c r="KQ64" s="46">
        <f t="shared" ref="KQ64" si="2507">KQ$6+$D63</f>
        <v>6.0000000000000005E-2</v>
      </c>
      <c r="KR64" s="46">
        <f t="shared" ref="KR64" si="2508">KR$6+$D63</f>
        <v>6.0000000000000005E-2</v>
      </c>
      <c r="KS64" s="46">
        <f t="shared" ref="KS64" si="2509">KS$6+$D63</f>
        <v>6.0000000000000005E-2</v>
      </c>
      <c r="KT64" s="46">
        <f t="shared" ref="KT64" si="2510">KT$6+$D63</f>
        <v>6.0000000000000005E-2</v>
      </c>
      <c r="KU64" s="46">
        <f t="shared" ref="KU64" si="2511">KU$6+$D63</f>
        <v>6.0000000000000005E-2</v>
      </c>
      <c r="KV64" s="46">
        <f t="shared" ref="KV64" si="2512">KV$6+$D63</f>
        <v>6.0000000000000005E-2</v>
      </c>
      <c r="KW64" s="46">
        <f t="shared" ref="KW64" si="2513">KW$6+$D63</f>
        <v>6.0000000000000005E-2</v>
      </c>
      <c r="KX64" s="46">
        <f t="shared" ref="KX64" si="2514">KX$6+$D63</f>
        <v>6.0000000000000005E-2</v>
      </c>
      <c r="KY64" s="46">
        <f t="shared" ref="KY64" si="2515">KY$6+$D63</f>
        <v>6.0000000000000005E-2</v>
      </c>
      <c r="KZ64" s="46">
        <f t="shared" ref="KZ64" si="2516">KZ$6+$D63</f>
        <v>6.0000000000000005E-2</v>
      </c>
      <c r="LA64" s="46">
        <f t="shared" ref="LA64" si="2517">LA$6+$D63</f>
        <v>6.0000000000000005E-2</v>
      </c>
      <c r="LB64" s="46">
        <f t="shared" ref="LB64" si="2518">LB$6+$D63</f>
        <v>6.0000000000000005E-2</v>
      </c>
      <c r="LC64" s="46">
        <f t="shared" ref="LC64" si="2519">LC$6+$D63</f>
        <v>6.0000000000000005E-2</v>
      </c>
      <c r="LD64" s="46">
        <f t="shared" ref="LD64" si="2520">LD$6+$D63</f>
        <v>6.0000000000000005E-2</v>
      </c>
      <c r="LE64" s="46">
        <f t="shared" ref="LE64" si="2521">LE$6+$D63</f>
        <v>6.0000000000000005E-2</v>
      </c>
      <c r="LF64" s="46">
        <f t="shared" ref="LF64" si="2522">LF$6+$D63</f>
        <v>6.0000000000000005E-2</v>
      </c>
      <c r="LG64" s="46">
        <f t="shared" ref="LG64" si="2523">LG$6+$D63</f>
        <v>6.0000000000000005E-2</v>
      </c>
      <c r="LH64" s="46">
        <f t="shared" ref="LH64" si="2524">LH$6+$D63</f>
        <v>6.0000000000000005E-2</v>
      </c>
      <c r="LI64" s="46">
        <f t="shared" ref="LI64" si="2525">LI$6+$D63</f>
        <v>6.0000000000000005E-2</v>
      </c>
      <c r="LJ64" s="46">
        <f t="shared" ref="LJ64" si="2526">LJ$6+$D63</f>
        <v>6.0000000000000005E-2</v>
      </c>
      <c r="LK64" s="46">
        <f t="shared" ref="LK64" si="2527">LK$6+$D63</f>
        <v>6.0000000000000005E-2</v>
      </c>
      <c r="LL64" s="46">
        <f t="shared" ref="LL64" si="2528">LL$6+$D63</f>
        <v>6.0000000000000005E-2</v>
      </c>
      <c r="LM64" s="46">
        <f t="shared" ref="LM64" si="2529">LM$6+$D63</f>
        <v>6.0000000000000005E-2</v>
      </c>
      <c r="LN64" s="46">
        <f t="shared" ref="LN64" si="2530">LN$6+$D63</f>
        <v>6.0000000000000005E-2</v>
      </c>
      <c r="LO64" s="46">
        <f t="shared" ref="LO64" si="2531">LO$6+$D63</f>
        <v>6.0000000000000005E-2</v>
      </c>
      <c r="LP64" s="46">
        <f t="shared" ref="LP64" si="2532">LP$6+$D63</f>
        <v>6.0000000000000005E-2</v>
      </c>
      <c r="LQ64" s="46">
        <f t="shared" ref="LQ64" si="2533">LQ$6+$D63</f>
        <v>6.0000000000000005E-2</v>
      </c>
      <c r="LR64" s="46">
        <f t="shared" ref="LR64" si="2534">LR$6+$D63</f>
        <v>6.0000000000000005E-2</v>
      </c>
      <c r="LS64" s="46">
        <f t="shared" ref="LS64" si="2535">LS$6+$D63</f>
        <v>6.0000000000000005E-2</v>
      </c>
      <c r="LT64" s="46">
        <f t="shared" ref="LT64" si="2536">LT$6+$D63</f>
        <v>6.0000000000000005E-2</v>
      </c>
      <c r="LU64" s="46">
        <f t="shared" ref="LU64" si="2537">LU$6+$D63</f>
        <v>6.0000000000000005E-2</v>
      </c>
      <c r="LV64" s="46">
        <f t="shared" ref="LV64" si="2538">LV$6+$D63</f>
        <v>6.0000000000000005E-2</v>
      </c>
      <c r="LW64" s="46">
        <f t="shared" ref="LW64" si="2539">LW$6+$D63</f>
        <v>6.0000000000000005E-2</v>
      </c>
      <c r="LX64" s="46">
        <f t="shared" ref="LX64" si="2540">LX$6+$D63</f>
        <v>6.0000000000000005E-2</v>
      </c>
      <c r="LY64" s="46">
        <f t="shared" ref="LY64" si="2541">LY$6+$D63</f>
        <v>6.0000000000000005E-2</v>
      </c>
      <c r="LZ64" s="46">
        <f t="shared" ref="LZ64" si="2542">LZ$6+$D63</f>
        <v>6.0000000000000005E-2</v>
      </c>
      <c r="MA64" s="46">
        <f t="shared" ref="MA64" si="2543">MA$6+$D63</f>
        <v>6.0000000000000005E-2</v>
      </c>
      <c r="MB64" s="46">
        <f t="shared" ref="MB64" si="2544">MB$6+$D63</f>
        <v>6.0000000000000005E-2</v>
      </c>
      <c r="MC64" s="46">
        <f t="shared" ref="MC64" si="2545">MC$6+$D63</f>
        <v>6.0000000000000005E-2</v>
      </c>
      <c r="MD64" s="46">
        <f t="shared" ref="MD64" si="2546">MD$6+$D63</f>
        <v>6.0000000000000005E-2</v>
      </c>
      <c r="ME64" s="46">
        <f t="shared" ref="ME64" si="2547">ME$6+$D63</f>
        <v>6.0000000000000005E-2</v>
      </c>
      <c r="MF64" s="46">
        <f t="shared" ref="MF64" si="2548">MF$6+$D63</f>
        <v>6.0000000000000005E-2</v>
      </c>
      <c r="MG64" s="46">
        <f t="shared" ref="MG64" si="2549">MG$6+$D63</f>
        <v>6.0000000000000005E-2</v>
      </c>
      <c r="MH64" s="46">
        <f t="shared" ref="MH64" si="2550">MH$6+$D63</f>
        <v>6.0000000000000005E-2</v>
      </c>
      <c r="MI64" s="46">
        <f t="shared" ref="MI64" si="2551">MI$6+$D63</f>
        <v>6.0000000000000005E-2</v>
      </c>
      <c r="MJ64" s="46">
        <f t="shared" ref="MJ64" si="2552">MJ$6+$D63</f>
        <v>6.0000000000000005E-2</v>
      </c>
      <c r="MK64" s="46">
        <f t="shared" ref="MK64" si="2553">MK$6+$D63</f>
        <v>6.0000000000000005E-2</v>
      </c>
      <c r="ML64" s="46">
        <f t="shared" ref="ML64" si="2554">ML$6+$D63</f>
        <v>6.0000000000000005E-2</v>
      </c>
      <c r="MM64" s="46">
        <f t="shared" ref="MM64" si="2555">MM$6+$D63</f>
        <v>6.0000000000000005E-2</v>
      </c>
      <c r="MN64" s="46">
        <f t="shared" ref="MN64" si="2556">MN$6+$D63</f>
        <v>6.0000000000000005E-2</v>
      </c>
      <c r="MO64" s="46">
        <f t="shared" ref="MO64" si="2557">MO$6+$D63</f>
        <v>6.0000000000000005E-2</v>
      </c>
      <c r="MP64" s="46">
        <f t="shared" ref="MP64" si="2558">MP$6+$D63</f>
        <v>6.0000000000000005E-2</v>
      </c>
      <c r="MQ64" s="46">
        <f t="shared" ref="MQ64" si="2559">MQ$6+$D63</f>
        <v>6.0000000000000005E-2</v>
      </c>
      <c r="MR64" s="46">
        <f t="shared" ref="MR64" si="2560">MR$6+$D63</f>
        <v>6.0000000000000005E-2</v>
      </c>
      <c r="MS64" s="46">
        <f t="shared" ref="MS64" si="2561">MS$6+$D63</f>
        <v>6.0000000000000005E-2</v>
      </c>
      <c r="MT64" s="46">
        <f t="shared" ref="MT64" si="2562">MT$6+$D63</f>
        <v>6.0000000000000005E-2</v>
      </c>
      <c r="MU64" s="46">
        <f t="shared" ref="MU64" si="2563">MU$6+$D63</f>
        <v>6.0000000000000005E-2</v>
      </c>
      <c r="MV64" s="46">
        <f t="shared" ref="MV64" si="2564">MV$6+$D63</f>
        <v>6.0000000000000005E-2</v>
      </c>
      <c r="MW64" s="46">
        <f t="shared" ref="MW64" si="2565">MW$6+$D63</f>
        <v>6.0000000000000005E-2</v>
      </c>
      <c r="MX64" s="46">
        <f t="shared" ref="MX64" si="2566">MX$6+$D63</f>
        <v>6.0000000000000005E-2</v>
      </c>
      <c r="MY64" s="46">
        <f t="shared" ref="MY64" si="2567">MY$6+$D63</f>
        <v>6.0000000000000005E-2</v>
      </c>
      <c r="MZ64" s="46">
        <f t="shared" ref="MZ64" si="2568">MZ$6+$D63</f>
        <v>6.0000000000000005E-2</v>
      </c>
      <c r="NA64" s="46">
        <f t="shared" ref="NA64" si="2569">NA$6+$D63</f>
        <v>6.0000000000000005E-2</v>
      </c>
      <c r="NB64" s="46">
        <f t="shared" ref="NB64" si="2570">NB$6+$D63</f>
        <v>6.0000000000000005E-2</v>
      </c>
      <c r="NC64" s="46">
        <f t="shared" ref="NC64" si="2571">NC$6+$D63</f>
        <v>6.0000000000000005E-2</v>
      </c>
      <c r="ND64" s="46">
        <f t="shared" ref="ND64" si="2572">ND$6+$D63</f>
        <v>6.0000000000000005E-2</v>
      </c>
    </row>
    <row r="65" spans="1:368" x14ac:dyDescent="0.25">
      <c r="A65" s="4"/>
      <c r="B65" s="2" t="s">
        <v>62</v>
      </c>
      <c r="C65" s="5" t="s">
        <v>1</v>
      </c>
      <c r="D65" s="29">
        <v>0.01</v>
      </c>
      <c r="H65" s="3">
        <f t="shared" ref="H65" si="2573">-H62*$D65</f>
        <v>8000000</v>
      </c>
    </row>
    <row r="66" spans="1:368" s="4" customFormat="1" x14ac:dyDescent="0.25">
      <c r="B66" s="4" t="s">
        <v>6</v>
      </c>
      <c r="C66" s="5" t="s">
        <v>1</v>
      </c>
      <c r="D66" s="22">
        <v>0.3</v>
      </c>
      <c r="G66" s="5"/>
    </row>
    <row r="67" spans="1:368" s="4" customFormat="1" x14ac:dyDescent="0.25">
      <c r="B67" s="4" t="s">
        <v>8</v>
      </c>
      <c r="C67" s="5"/>
      <c r="D67" s="13">
        <f t="shared" ref="D67" si="2574">SUM(H67:ND67)</f>
        <v>240000000</v>
      </c>
      <c r="G67" s="5"/>
      <c r="H67" s="6">
        <f t="shared" ref="H67:K67" si="2575">IF(H$4-$H$4=$D58,$D61*$D66,0)</f>
        <v>0</v>
      </c>
      <c r="I67" s="6">
        <f t="shared" si="2575"/>
        <v>0</v>
      </c>
      <c r="J67" s="6">
        <f t="shared" si="2575"/>
        <v>0</v>
      </c>
      <c r="K67" s="6">
        <f t="shared" si="2575"/>
        <v>0</v>
      </c>
      <c r="L67" s="6">
        <f t="shared" ref="L67" si="2576">IF(L$4-$H$4=$D58,$D61*$D66,0)</f>
        <v>0</v>
      </c>
      <c r="M67" s="6">
        <f t="shared" ref="M67" si="2577">IF(M$4-$H$4=$D58,$D61*$D66,0)</f>
        <v>0</v>
      </c>
      <c r="N67" s="6">
        <f t="shared" ref="N67" si="2578">IF(N$4-$H$4=$D58,$D61*$D66,0)</f>
        <v>0</v>
      </c>
      <c r="O67" s="6">
        <f t="shared" ref="O67" si="2579">IF(O$4-$H$4=$D58,$D61*$D66,0)</f>
        <v>0</v>
      </c>
      <c r="P67" s="6">
        <f t="shared" ref="P67" si="2580">IF(P$4-$H$4=$D58,$D61*$D66,0)</f>
        <v>0</v>
      </c>
      <c r="Q67" s="6">
        <f t="shared" ref="Q67" si="2581">IF(Q$4-$H$4=$D58,$D61*$D66,0)</f>
        <v>0</v>
      </c>
      <c r="R67" s="6">
        <f t="shared" ref="R67" si="2582">IF(R$4-$H$4=$D58,$D61*$D66,0)</f>
        <v>0</v>
      </c>
      <c r="S67" s="6">
        <f t="shared" ref="S67" si="2583">IF(S$4-$H$4=$D58,$D61*$D66,0)</f>
        <v>0</v>
      </c>
      <c r="T67" s="6">
        <f t="shared" ref="T67" si="2584">IF(T$4-$H$4=$D58,$D61*$D66,0)</f>
        <v>0</v>
      </c>
      <c r="U67" s="6">
        <f t="shared" ref="U67" si="2585">IF(U$4-$H$4=$D58,$D61*$D66,0)</f>
        <v>0</v>
      </c>
      <c r="V67" s="6">
        <f t="shared" ref="V67" si="2586">IF(V$4-$H$4=$D58,$D61*$D66,0)</f>
        <v>0</v>
      </c>
      <c r="W67" s="6">
        <f t="shared" ref="W67" si="2587">IF(W$4-$H$4=$D58,$D61*$D66,0)</f>
        <v>0</v>
      </c>
      <c r="X67" s="6">
        <f t="shared" ref="X67" si="2588">IF(X$4-$H$4=$D58,$D61*$D66,0)</f>
        <v>0</v>
      </c>
      <c r="Y67" s="6">
        <f t="shared" ref="Y67" si="2589">IF(Y$4-$H$4=$D58,$D61*$D66,0)</f>
        <v>0</v>
      </c>
      <c r="Z67" s="6">
        <f t="shared" ref="Z67" si="2590">IF(Z$4-$H$4=$D58,$D61*$D66,0)</f>
        <v>0</v>
      </c>
      <c r="AA67" s="6">
        <f t="shared" ref="AA67" si="2591">IF(AA$4-$H$4=$D58,$D61*$D66,0)</f>
        <v>0</v>
      </c>
      <c r="AB67" s="6">
        <f t="shared" ref="AB67" si="2592">IF(AB$4-$H$4=$D58,$D61*$D66,0)</f>
        <v>0</v>
      </c>
      <c r="AC67" s="6">
        <f t="shared" ref="AC67" si="2593">IF(AC$4-$H$4=$D58,$D61*$D66,0)</f>
        <v>0</v>
      </c>
      <c r="AD67" s="6">
        <f t="shared" ref="AD67" si="2594">IF(AD$4-$H$4=$D58,$D61*$D66,0)</f>
        <v>0</v>
      </c>
      <c r="AE67" s="6">
        <f t="shared" ref="AE67" si="2595">IF(AE$4-$H$4=$D58,$D61*$D66,0)</f>
        <v>0</v>
      </c>
      <c r="AF67" s="6">
        <f t="shared" ref="AF67" si="2596">IF(AF$4-$H$4=$D58,$D61*$D66,0)</f>
        <v>0</v>
      </c>
      <c r="AG67" s="6">
        <f t="shared" ref="AG67" si="2597">IF(AG$4-$H$4=$D58,$D61*$D66,0)</f>
        <v>0</v>
      </c>
      <c r="AH67" s="6">
        <f t="shared" ref="AH67" si="2598">IF(AH$4-$H$4=$D58,$D61*$D66,0)</f>
        <v>0</v>
      </c>
      <c r="AI67" s="6">
        <f t="shared" ref="AI67" si="2599">IF(AI$4-$H$4=$D58,$D61*$D66,0)</f>
        <v>0</v>
      </c>
      <c r="AJ67" s="6">
        <f t="shared" ref="AJ67" si="2600">IF(AJ$4-$H$4=$D58,$D61*$D66,0)</f>
        <v>0</v>
      </c>
      <c r="AK67" s="6">
        <f t="shared" ref="AK67" si="2601">IF(AK$4-$H$4=$D58,$D61*$D66,0)</f>
        <v>0</v>
      </c>
      <c r="AL67" s="6">
        <f t="shared" ref="AL67" si="2602">IF(AL$4-$H$4=$D58,$D61*$D66,0)</f>
        <v>0</v>
      </c>
      <c r="AM67" s="6">
        <f t="shared" ref="AM67" si="2603">IF(AM$4-$H$4=$D58,$D61*$D66,0)</f>
        <v>0</v>
      </c>
      <c r="AN67" s="6">
        <f t="shared" ref="AN67" si="2604">IF(AN$4-$H$4=$D58,$D61*$D66,0)</f>
        <v>0</v>
      </c>
      <c r="AO67" s="6">
        <f t="shared" ref="AO67" si="2605">IF(AO$4-$H$4=$D58,$D61*$D66,0)</f>
        <v>0</v>
      </c>
      <c r="AP67" s="6">
        <f t="shared" ref="AP67" si="2606">IF(AP$4-$H$4=$D58,$D61*$D66,0)</f>
        <v>0</v>
      </c>
      <c r="AQ67" s="6">
        <f t="shared" ref="AQ67" si="2607">IF(AQ$4-$H$4=$D58,$D61*$D66,0)</f>
        <v>0</v>
      </c>
      <c r="AR67" s="6">
        <f t="shared" ref="AR67" si="2608">IF(AR$4-$H$4=$D58,$D61*$D66,0)</f>
        <v>0</v>
      </c>
      <c r="AS67" s="6">
        <f t="shared" ref="AS67" si="2609">IF(AS$4-$H$4=$D58,$D61*$D66,0)</f>
        <v>0</v>
      </c>
      <c r="AT67" s="6">
        <f t="shared" ref="AT67" si="2610">IF(AT$4-$H$4=$D58,$D61*$D66,0)</f>
        <v>0</v>
      </c>
      <c r="AU67" s="6">
        <f t="shared" ref="AU67" si="2611">IF(AU$4-$H$4=$D58,$D61*$D66,0)</f>
        <v>0</v>
      </c>
      <c r="AV67" s="6">
        <f t="shared" ref="AV67" si="2612">IF(AV$4-$H$4=$D58,$D61*$D66,0)</f>
        <v>0</v>
      </c>
      <c r="AW67" s="6">
        <f t="shared" ref="AW67" si="2613">IF(AW$4-$H$4=$D58,$D61*$D66,0)</f>
        <v>0</v>
      </c>
      <c r="AX67" s="6">
        <f t="shared" ref="AX67" si="2614">IF(AX$4-$H$4=$D58,$D61*$D66,0)</f>
        <v>0</v>
      </c>
      <c r="AY67" s="6">
        <f t="shared" ref="AY67" si="2615">IF(AY$4-$H$4=$D58,$D61*$D66,0)</f>
        <v>0</v>
      </c>
      <c r="AZ67" s="6">
        <f t="shared" ref="AZ67" si="2616">IF(AZ$4-$H$4=$D58,$D61*$D66,0)</f>
        <v>0</v>
      </c>
      <c r="BA67" s="6">
        <f t="shared" ref="BA67" si="2617">IF(BA$4-$H$4=$D58,$D61*$D66,0)</f>
        <v>0</v>
      </c>
      <c r="BB67" s="6">
        <f t="shared" ref="BB67" si="2618">IF(BB$4-$H$4=$D58,$D61*$D66,0)</f>
        <v>0</v>
      </c>
      <c r="BC67" s="6">
        <f t="shared" ref="BC67" si="2619">IF(BC$4-$H$4=$D58,$D61*$D66,0)</f>
        <v>0</v>
      </c>
      <c r="BD67" s="6">
        <f t="shared" ref="BD67" si="2620">IF(BD$4-$H$4=$D58,$D61*$D66,0)</f>
        <v>0</v>
      </c>
      <c r="BE67" s="6">
        <f t="shared" ref="BE67" si="2621">IF(BE$4-$H$4=$D58,$D61*$D66,0)</f>
        <v>0</v>
      </c>
      <c r="BF67" s="6">
        <f t="shared" ref="BF67" si="2622">IF(BF$4-$H$4=$D58,$D61*$D66,0)</f>
        <v>0</v>
      </c>
      <c r="BG67" s="6">
        <f t="shared" ref="BG67" si="2623">IF(BG$4-$H$4=$D58,$D61*$D66,0)</f>
        <v>0</v>
      </c>
      <c r="BH67" s="6">
        <f t="shared" ref="BH67" si="2624">IF(BH$4-$H$4=$D58,$D61*$D66,0)</f>
        <v>0</v>
      </c>
      <c r="BI67" s="6">
        <f t="shared" ref="BI67" si="2625">IF(BI$4-$H$4=$D58,$D61*$D66,0)</f>
        <v>0</v>
      </c>
      <c r="BJ67" s="6">
        <f t="shared" ref="BJ67" si="2626">IF(BJ$4-$H$4=$D58,$D61*$D66,0)</f>
        <v>0</v>
      </c>
      <c r="BK67" s="6">
        <f t="shared" ref="BK67" si="2627">IF(BK$4-$H$4=$D58,$D61*$D66,0)</f>
        <v>0</v>
      </c>
      <c r="BL67" s="6">
        <f t="shared" ref="BL67" si="2628">IF(BL$4-$H$4=$D58,$D61*$D66,0)</f>
        <v>0</v>
      </c>
      <c r="BM67" s="6">
        <f t="shared" ref="BM67" si="2629">IF(BM$4-$H$4=$D58,$D61*$D66,0)</f>
        <v>0</v>
      </c>
      <c r="BN67" s="6">
        <f t="shared" ref="BN67" si="2630">IF(BN$4-$H$4=$D58,$D61*$D66,0)</f>
        <v>0</v>
      </c>
      <c r="BO67" s="6">
        <f t="shared" ref="BO67" si="2631">IF(BO$4-$H$4=$D58,$D61*$D66,0)</f>
        <v>0</v>
      </c>
      <c r="BP67" s="6">
        <f t="shared" ref="BP67" si="2632">IF(BP$4-$H$4=$D58,$D61*$D66,0)</f>
        <v>240000000</v>
      </c>
      <c r="BQ67" s="6">
        <f t="shared" ref="BQ67" si="2633">IF(BQ$4-$H$4=$D58,$D61*$D66,0)</f>
        <v>0</v>
      </c>
      <c r="BR67" s="6">
        <f t="shared" ref="BR67" si="2634">IF(BR$4-$H$4=$D58,$D61*$D66,0)</f>
        <v>0</v>
      </c>
      <c r="BS67" s="6">
        <f t="shared" ref="BS67" si="2635">IF(BS$4-$H$4=$D58,$D61*$D66,0)</f>
        <v>0</v>
      </c>
      <c r="BT67" s="6">
        <f t="shared" ref="BT67" si="2636">IF(BT$4-$H$4=$D58,$D61*$D66,0)</f>
        <v>0</v>
      </c>
      <c r="BU67" s="6">
        <f t="shared" ref="BU67" si="2637">IF(BU$4-$H$4=$D58,$D61*$D66,0)</f>
        <v>0</v>
      </c>
      <c r="BV67" s="6">
        <f t="shared" ref="BV67" si="2638">IF(BV$4-$H$4=$D58,$D61*$D66,0)</f>
        <v>0</v>
      </c>
      <c r="BW67" s="6">
        <f t="shared" ref="BW67" si="2639">IF(BW$4-$H$4=$D58,$D61*$D66,0)</f>
        <v>0</v>
      </c>
      <c r="BX67" s="6">
        <f t="shared" ref="BX67" si="2640">IF(BX$4-$H$4=$D58,$D61*$D66,0)</f>
        <v>0</v>
      </c>
      <c r="BY67" s="6">
        <f t="shared" ref="BY67" si="2641">IF(BY$4-$H$4=$D58,$D61*$D66,0)</f>
        <v>0</v>
      </c>
      <c r="BZ67" s="6">
        <f t="shared" ref="BZ67" si="2642">IF(BZ$4-$H$4=$D58,$D61*$D66,0)</f>
        <v>0</v>
      </c>
      <c r="CA67" s="6">
        <f t="shared" ref="CA67" si="2643">IF(CA$4-$H$4=$D58,$D61*$D66,0)</f>
        <v>0</v>
      </c>
      <c r="CB67" s="6">
        <f t="shared" ref="CB67" si="2644">IF(CB$4-$H$4=$D58,$D61*$D66,0)</f>
        <v>0</v>
      </c>
      <c r="CC67" s="6">
        <f t="shared" ref="CC67" si="2645">IF(CC$4-$H$4=$D58,$D61*$D66,0)</f>
        <v>0</v>
      </c>
      <c r="CD67" s="6">
        <f t="shared" ref="CD67" si="2646">IF(CD$4-$H$4=$D58,$D61*$D66,0)</f>
        <v>0</v>
      </c>
      <c r="CE67" s="6">
        <f t="shared" ref="CE67" si="2647">IF(CE$4-$H$4=$D58,$D61*$D66,0)</f>
        <v>0</v>
      </c>
      <c r="CF67" s="6">
        <f t="shared" ref="CF67" si="2648">IF(CF$4-$H$4=$D58,$D61*$D66,0)</f>
        <v>0</v>
      </c>
      <c r="CG67" s="6">
        <f t="shared" ref="CG67" si="2649">IF(CG$4-$H$4=$D58,$D61*$D66,0)</f>
        <v>0</v>
      </c>
      <c r="CH67" s="6">
        <f t="shared" ref="CH67" si="2650">IF(CH$4-$H$4=$D58,$D61*$D66,0)</f>
        <v>0</v>
      </c>
      <c r="CI67" s="6">
        <f t="shared" ref="CI67" si="2651">IF(CI$4-$H$4=$D58,$D61*$D66,0)</f>
        <v>0</v>
      </c>
      <c r="CJ67" s="6">
        <f t="shared" ref="CJ67" si="2652">IF(CJ$4-$H$4=$D58,$D61*$D66,0)</f>
        <v>0</v>
      </c>
      <c r="CK67" s="6">
        <f t="shared" ref="CK67" si="2653">IF(CK$4-$H$4=$D58,$D61*$D66,0)</f>
        <v>0</v>
      </c>
      <c r="CL67" s="6">
        <f t="shared" ref="CL67" si="2654">IF(CL$4-$H$4=$D58,$D61*$D66,0)</f>
        <v>0</v>
      </c>
      <c r="CM67" s="6">
        <f t="shared" ref="CM67" si="2655">IF(CM$4-$H$4=$D58,$D61*$D66,0)</f>
        <v>0</v>
      </c>
      <c r="CN67" s="6">
        <f t="shared" ref="CN67" si="2656">IF(CN$4-$H$4=$D58,$D61*$D66,0)</f>
        <v>0</v>
      </c>
      <c r="CO67" s="6">
        <f t="shared" ref="CO67" si="2657">IF(CO$4-$H$4=$D58,$D61*$D66,0)</f>
        <v>0</v>
      </c>
      <c r="CP67" s="6">
        <f t="shared" ref="CP67" si="2658">IF(CP$4-$H$4=$D58,$D61*$D66,0)</f>
        <v>0</v>
      </c>
      <c r="CQ67" s="6">
        <f t="shared" ref="CQ67" si="2659">IF(CQ$4-$H$4=$D58,$D61*$D66,0)</f>
        <v>0</v>
      </c>
      <c r="CR67" s="6">
        <f t="shared" ref="CR67" si="2660">IF(CR$4-$H$4=$D58,$D61*$D66,0)</f>
        <v>0</v>
      </c>
      <c r="CS67" s="6">
        <f t="shared" ref="CS67" si="2661">IF(CS$4-$H$4=$D58,$D61*$D66,0)</f>
        <v>0</v>
      </c>
      <c r="CT67" s="6">
        <f t="shared" ref="CT67" si="2662">IF(CT$4-$H$4=$D58,$D61*$D66,0)</f>
        <v>0</v>
      </c>
      <c r="CU67" s="6">
        <f t="shared" ref="CU67" si="2663">IF(CU$4-$H$4=$D58,$D61*$D66,0)</f>
        <v>0</v>
      </c>
      <c r="CV67" s="6">
        <f t="shared" ref="CV67" si="2664">IF(CV$4-$H$4=$D58,$D61*$D66,0)</f>
        <v>0</v>
      </c>
      <c r="CW67" s="6">
        <f t="shared" ref="CW67" si="2665">IF(CW$4-$H$4=$D58,$D61*$D66,0)</f>
        <v>0</v>
      </c>
      <c r="CX67" s="6">
        <f t="shared" ref="CX67" si="2666">IF(CX$4-$H$4=$D58,$D61*$D66,0)</f>
        <v>0</v>
      </c>
      <c r="CY67" s="6">
        <f t="shared" ref="CY67" si="2667">IF(CY$4-$H$4=$D58,$D61*$D66,0)</f>
        <v>0</v>
      </c>
      <c r="CZ67" s="6">
        <f t="shared" ref="CZ67" si="2668">IF(CZ$4-$H$4=$D58,$D61*$D66,0)</f>
        <v>0</v>
      </c>
      <c r="DA67" s="6">
        <f t="shared" ref="DA67" si="2669">IF(DA$4-$H$4=$D58,$D61*$D66,0)</f>
        <v>0</v>
      </c>
      <c r="DB67" s="6">
        <f t="shared" ref="DB67" si="2670">IF(DB$4-$H$4=$D58,$D61*$D66,0)</f>
        <v>0</v>
      </c>
      <c r="DC67" s="6">
        <f t="shared" ref="DC67" si="2671">IF(DC$4-$H$4=$D58,$D61*$D66,0)</f>
        <v>0</v>
      </c>
      <c r="DD67" s="6">
        <f t="shared" ref="DD67" si="2672">IF(DD$4-$H$4=$D58,$D61*$D66,0)</f>
        <v>0</v>
      </c>
      <c r="DE67" s="6">
        <f t="shared" ref="DE67" si="2673">IF(DE$4-$H$4=$D58,$D61*$D66,0)</f>
        <v>0</v>
      </c>
      <c r="DF67" s="6">
        <f t="shared" ref="DF67" si="2674">IF(DF$4-$H$4=$D58,$D61*$D66,0)</f>
        <v>0</v>
      </c>
      <c r="DG67" s="6">
        <f t="shared" ref="DG67" si="2675">IF(DG$4-$H$4=$D58,$D61*$D66,0)</f>
        <v>0</v>
      </c>
      <c r="DH67" s="6">
        <f t="shared" ref="DH67" si="2676">IF(DH$4-$H$4=$D58,$D61*$D66,0)</f>
        <v>0</v>
      </c>
      <c r="DI67" s="6">
        <f t="shared" ref="DI67" si="2677">IF(DI$4-$H$4=$D58,$D61*$D66,0)</f>
        <v>0</v>
      </c>
      <c r="DJ67" s="6">
        <f t="shared" ref="DJ67" si="2678">IF(DJ$4-$H$4=$D58,$D61*$D66,0)</f>
        <v>0</v>
      </c>
      <c r="DK67" s="6">
        <f t="shared" ref="DK67" si="2679">IF(DK$4-$H$4=$D58,$D61*$D66,0)</f>
        <v>0</v>
      </c>
      <c r="DL67" s="6">
        <f t="shared" ref="DL67" si="2680">IF(DL$4-$H$4=$D58,$D61*$D66,0)</f>
        <v>0</v>
      </c>
      <c r="DM67" s="6">
        <f t="shared" ref="DM67" si="2681">IF(DM$4-$H$4=$D58,$D61*$D66,0)</f>
        <v>0</v>
      </c>
      <c r="DN67" s="6">
        <f t="shared" ref="DN67" si="2682">IF(DN$4-$H$4=$D58,$D61*$D66,0)</f>
        <v>0</v>
      </c>
      <c r="DO67" s="6">
        <f t="shared" ref="DO67" si="2683">IF(DO$4-$H$4=$D58,$D61*$D66,0)</f>
        <v>0</v>
      </c>
      <c r="DP67" s="6">
        <f t="shared" ref="DP67" si="2684">IF(DP$4-$H$4=$D58,$D61*$D66,0)</f>
        <v>0</v>
      </c>
      <c r="DQ67" s="6">
        <f t="shared" ref="DQ67" si="2685">IF(DQ$4-$H$4=$D58,$D61*$D66,0)</f>
        <v>0</v>
      </c>
      <c r="DR67" s="6">
        <f t="shared" ref="DR67" si="2686">IF(DR$4-$H$4=$D58,$D61*$D66,0)</f>
        <v>0</v>
      </c>
      <c r="DS67" s="6">
        <f t="shared" ref="DS67" si="2687">IF(DS$4-$H$4=$D58,$D61*$D66,0)</f>
        <v>0</v>
      </c>
      <c r="DT67" s="6">
        <f t="shared" ref="DT67" si="2688">IF(DT$4-$H$4=$D58,$D61*$D66,0)</f>
        <v>0</v>
      </c>
      <c r="DU67" s="6">
        <f t="shared" ref="DU67" si="2689">IF(DU$4-$H$4=$D58,$D61*$D66,0)</f>
        <v>0</v>
      </c>
      <c r="DV67" s="6">
        <f t="shared" ref="DV67" si="2690">IF(DV$4-$H$4=$D58,$D61*$D66,0)</f>
        <v>0</v>
      </c>
      <c r="DW67" s="6">
        <f t="shared" ref="DW67" si="2691">IF(DW$4-$H$4=$D58,$D61*$D66,0)</f>
        <v>0</v>
      </c>
      <c r="DX67" s="6">
        <f t="shared" ref="DX67" si="2692">IF(DX$4-$H$4=$D58,$D61*$D66,0)</f>
        <v>0</v>
      </c>
      <c r="DY67" s="6">
        <f t="shared" ref="DY67" si="2693">IF(DY$4-$H$4=$D58,$D61*$D66,0)</f>
        <v>0</v>
      </c>
      <c r="DZ67" s="6">
        <f t="shared" ref="DZ67" si="2694">IF(DZ$4-$H$4=$D58,$D61*$D66,0)</f>
        <v>0</v>
      </c>
      <c r="EA67" s="6">
        <f t="shared" ref="EA67" si="2695">IF(EA$4-$H$4=$D58,$D61*$D66,0)</f>
        <v>0</v>
      </c>
      <c r="EB67" s="6">
        <f t="shared" ref="EB67" si="2696">IF(EB$4-$H$4=$D58,$D61*$D66,0)</f>
        <v>0</v>
      </c>
      <c r="EC67" s="6">
        <f t="shared" ref="EC67" si="2697">IF(EC$4-$H$4=$D58,$D61*$D66,0)</f>
        <v>0</v>
      </c>
      <c r="ED67" s="6">
        <f t="shared" ref="ED67" si="2698">IF(ED$4-$H$4=$D58,$D61*$D66,0)</f>
        <v>0</v>
      </c>
      <c r="EE67" s="6">
        <f t="shared" ref="EE67" si="2699">IF(EE$4-$H$4=$D58,$D61*$D66,0)</f>
        <v>0</v>
      </c>
      <c r="EF67" s="6">
        <f t="shared" ref="EF67" si="2700">IF(EF$4-$H$4=$D58,$D61*$D66,0)</f>
        <v>0</v>
      </c>
      <c r="EG67" s="6">
        <f t="shared" ref="EG67" si="2701">IF(EG$4-$H$4=$D58,$D61*$D66,0)</f>
        <v>0</v>
      </c>
      <c r="EH67" s="6">
        <f t="shared" ref="EH67" si="2702">IF(EH$4-$H$4=$D58,$D61*$D66,0)</f>
        <v>0</v>
      </c>
      <c r="EI67" s="6">
        <f t="shared" ref="EI67" si="2703">IF(EI$4-$H$4=$D58,$D61*$D66,0)</f>
        <v>0</v>
      </c>
      <c r="EJ67" s="6">
        <f t="shared" ref="EJ67" si="2704">IF(EJ$4-$H$4=$D58,$D61*$D66,0)</f>
        <v>0</v>
      </c>
      <c r="EK67" s="6">
        <f t="shared" ref="EK67" si="2705">IF(EK$4-$H$4=$D58,$D61*$D66,0)</f>
        <v>0</v>
      </c>
      <c r="EL67" s="6">
        <f t="shared" ref="EL67" si="2706">IF(EL$4-$H$4=$D58,$D61*$D66,0)</f>
        <v>0</v>
      </c>
      <c r="EM67" s="6">
        <f t="shared" ref="EM67" si="2707">IF(EM$4-$H$4=$D58,$D61*$D66,0)</f>
        <v>0</v>
      </c>
      <c r="EN67" s="6">
        <f t="shared" ref="EN67" si="2708">IF(EN$4-$H$4=$D58,$D61*$D66,0)</f>
        <v>0</v>
      </c>
      <c r="EO67" s="6">
        <f t="shared" ref="EO67" si="2709">IF(EO$4-$H$4=$D58,$D61*$D66,0)</f>
        <v>0</v>
      </c>
      <c r="EP67" s="6">
        <f t="shared" ref="EP67" si="2710">IF(EP$4-$H$4=$D58,$D61*$D66,0)</f>
        <v>0</v>
      </c>
      <c r="EQ67" s="6">
        <f t="shared" ref="EQ67" si="2711">IF(EQ$4-$H$4=$D58,$D61*$D66,0)</f>
        <v>0</v>
      </c>
      <c r="ER67" s="6">
        <f t="shared" ref="ER67" si="2712">IF(ER$4-$H$4=$D58,$D61*$D66,0)</f>
        <v>0</v>
      </c>
      <c r="ES67" s="6">
        <f t="shared" ref="ES67" si="2713">IF(ES$4-$H$4=$D58,$D61*$D66,0)</f>
        <v>0</v>
      </c>
      <c r="ET67" s="6">
        <f t="shared" ref="ET67" si="2714">IF(ET$4-$H$4=$D58,$D61*$D66,0)</f>
        <v>0</v>
      </c>
      <c r="EU67" s="6">
        <f t="shared" ref="EU67" si="2715">IF(EU$4-$H$4=$D58,$D61*$D66,0)</f>
        <v>0</v>
      </c>
      <c r="EV67" s="6">
        <f t="shared" ref="EV67" si="2716">IF(EV$4-$H$4=$D58,$D61*$D66,0)</f>
        <v>0</v>
      </c>
      <c r="EW67" s="6">
        <f t="shared" ref="EW67" si="2717">IF(EW$4-$H$4=$D58,$D61*$D66,0)</f>
        <v>0</v>
      </c>
      <c r="EX67" s="6">
        <f t="shared" ref="EX67" si="2718">IF(EX$4-$H$4=$D58,$D61*$D66,0)</f>
        <v>0</v>
      </c>
      <c r="EY67" s="6">
        <f t="shared" ref="EY67" si="2719">IF(EY$4-$H$4=$D58,$D61*$D66,0)</f>
        <v>0</v>
      </c>
      <c r="EZ67" s="6">
        <f t="shared" ref="EZ67" si="2720">IF(EZ$4-$H$4=$D58,$D61*$D66,0)</f>
        <v>0</v>
      </c>
      <c r="FA67" s="6">
        <f t="shared" ref="FA67" si="2721">IF(FA$4-$H$4=$D58,$D61*$D66,0)</f>
        <v>0</v>
      </c>
      <c r="FB67" s="6">
        <f t="shared" ref="FB67" si="2722">IF(FB$4-$H$4=$D58,$D61*$D66,0)</f>
        <v>0</v>
      </c>
      <c r="FC67" s="6">
        <f t="shared" ref="FC67" si="2723">IF(FC$4-$H$4=$D58,$D61*$D66,0)</f>
        <v>0</v>
      </c>
      <c r="FD67" s="6">
        <f t="shared" ref="FD67" si="2724">IF(FD$4-$H$4=$D58,$D61*$D66,0)</f>
        <v>0</v>
      </c>
      <c r="FE67" s="6">
        <f t="shared" ref="FE67" si="2725">IF(FE$4-$H$4=$D58,$D61*$D66,0)</f>
        <v>0</v>
      </c>
      <c r="FF67" s="6">
        <f t="shared" ref="FF67" si="2726">IF(FF$4-$H$4=$D58,$D61*$D66,0)</f>
        <v>0</v>
      </c>
      <c r="FG67" s="6">
        <f t="shared" ref="FG67" si="2727">IF(FG$4-$H$4=$D58,$D61*$D66,0)</f>
        <v>0</v>
      </c>
      <c r="FH67" s="6">
        <f t="shared" ref="FH67" si="2728">IF(FH$4-$H$4=$D58,$D61*$D66,0)</f>
        <v>0</v>
      </c>
      <c r="FI67" s="6">
        <f t="shared" ref="FI67" si="2729">IF(FI$4-$H$4=$D58,$D61*$D66,0)</f>
        <v>0</v>
      </c>
      <c r="FJ67" s="6">
        <f t="shared" ref="FJ67" si="2730">IF(FJ$4-$H$4=$D58,$D61*$D66,0)</f>
        <v>0</v>
      </c>
      <c r="FK67" s="6">
        <f t="shared" ref="FK67" si="2731">IF(FK$4-$H$4=$D58,$D61*$D66,0)</f>
        <v>0</v>
      </c>
      <c r="FL67" s="6">
        <f t="shared" ref="FL67" si="2732">IF(FL$4-$H$4=$D58,$D61*$D66,0)</f>
        <v>0</v>
      </c>
      <c r="FM67" s="6">
        <f t="shared" ref="FM67" si="2733">IF(FM$4-$H$4=$D58,$D61*$D66,0)</f>
        <v>0</v>
      </c>
      <c r="FN67" s="6">
        <f t="shared" ref="FN67" si="2734">IF(FN$4-$H$4=$D58,$D61*$D66,0)</f>
        <v>0</v>
      </c>
      <c r="FO67" s="6">
        <f t="shared" ref="FO67" si="2735">IF(FO$4-$H$4=$D58,$D61*$D66,0)</f>
        <v>0</v>
      </c>
      <c r="FP67" s="6">
        <f t="shared" ref="FP67" si="2736">IF(FP$4-$H$4=$D58,$D61*$D66,0)</f>
        <v>0</v>
      </c>
      <c r="FQ67" s="6">
        <f t="shared" ref="FQ67" si="2737">IF(FQ$4-$H$4=$D58,$D61*$D66,0)</f>
        <v>0</v>
      </c>
      <c r="FR67" s="6">
        <f t="shared" ref="FR67" si="2738">IF(FR$4-$H$4=$D58,$D61*$D66,0)</f>
        <v>0</v>
      </c>
      <c r="FS67" s="6">
        <f t="shared" ref="FS67" si="2739">IF(FS$4-$H$4=$D58,$D61*$D66,0)</f>
        <v>0</v>
      </c>
      <c r="FT67" s="6">
        <f t="shared" ref="FT67" si="2740">IF(FT$4-$H$4=$D58,$D61*$D66,0)</f>
        <v>0</v>
      </c>
      <c r="FU67" s="6">
        <f t="shared" ref="FU67" si="2741">IF(FU$4-$H$4=$D58,$D61*$D66,0)</f>
        <v>0</v>
      </c>
      <c r="FV67" s="6">
        <f t="shared" ref="FV67" si="2742">IF(FV$4-$H$4=$D58,$D61*$D66,0)</f>
        <v>0</v>
      </c>
      <c r="FW67" s="6">
        <f t="shared" ref="FW67" si="2743">IF(FW$4-$H$4=$D58,$D61*$D66,0)</f>
        <v>0</v>
      </c>
      <c r="FX67" s="6">
        <f t="shared" ref="FX67" si="2744">IF(FX$4-$H$4=$D58,$D61*$D66,0)</f>
        <v>0</v>
      </c>
      <c r="FY67" s="6">
        <f t="shared" ref="FY67" si="2745">IF(FY$4-$H$4=$D58,$D61*$D66,0)</f>
        <v>0</v>
      </c>
      <c r="FZ67" s="6">
        <f t="shared" ref="FZ67" si="2746">IF(FZ$4-$H$4=$D58,$D61*$D66,0)</f>
        <v>0</v>
      </c>
      <c r="GA67" s="6">
        <f t="shared" ref="GA67" si="2747">IF(GA$4-$H$4=$D58,$D61*$D66,0)</f>
        <v>0</v>
      </c>
      <c r="GB67" s="6">
        <f t="shared" ref="GB67" si="2748">IF(GB$4-$H$4=$D58,$D61*$D66,0)</f>
        <v>0</v>
      </c>
      <c r="GC67" s="6">
        <f t="shared" ref="GC67" si="2749">IF(GC$4-$H$4=$D58,$D61*$D66,0)</f>
        <v>0</v>
      </c>
      <c r="GD67" s="6">
        <f t="shared" ref="GD67" si="2750">IF(GD$4-$H$4=$D58,$D61*$D66,0)</f>
        <v>0</v>
      </c>
      <c r="GE67" s="6">
        <f t="shared" ref="GE67" si="2751">IF(GE$4-$H$4=$D58,$D61*$D66,0)</f>
        <v>0</v>
      </c>
      <c r="GF67" s="6">
        <f t="shared" ref="GF67" si="2752">IF(GF$4-$H$4=$D58,$D61*$D66,0)</f>
        <v>0</v>
      </c>
      <c r="GG67" s="6">
        <f t="shared" ref="GG67" si="2753">IF(GG$4-$H$4=$D58,$D61*$D66,0)</f>
        <v>0</v>
      </c>
      <c r="GH67" s="6">
        <f t="shared" ref="GH67" si="2754">IF(GH$4-$H$4=$D58,$D61*$D66,0)</f>
        <v>0</v>
      </c>
      <c r="GI67" s="6">
        <f t="shared" ref="GI67" si="2755">IF(GI$4-$H$4=$D58,$D61*$D66,0)</f>
        <v>0</v>
      </c>
      <c r="GJ67" s="6">
        <f t="shared" ref="GJ67" si="2756">IF(GJ$4-$H$4=$D58,$D61*$D66,0)</f>
        <v>0</v>
      </c>
      <c r="GK67" s="6">
        <f t="shared" ref="GK67" si="2757">IF(GK$4-$H$4=$D58,$D61*$D66,0)</f>
        <v>0</v>
      </c>
      <c r="GL67" s="6">
        <f t="shared" ref="GL67" si="2758">IF(GL$4-$H$4=$D58,$D61*$D66,0)</f>
        <v>0</v>
      </c>
      <c r="GM67" s="6">
        <f t="shared" ref="GM67" si="2759">IF(GM$4-$H$4=$D58,$D61*$D66,0)</f>
        <v>0</v>
      </c>
      <c r="GN67" s="6">
        <f t="shared" ref="GN67" si="2760">IF(GN$4-$H$4=$D58,$D61*$D66,0)</f>
        <v>0</v>
      </c>
      <c r="GO67" s="6">
        <f t="shared" ref="GO67" si="2761">IF(GO$4-$H$4=$D58,$D61*$D66,0)</f>
        <v>0</v>
      </c>
      <c r="GP67" s="6">
        <f t="shared" ref="GP67" si="2762">IF(GP$4-$H$4=$D58,$D61*$D66,0)</f>
        <v>0</v>
      </c>
      <c r="GQ67" s="6">
        <f t="shared" ref="GQ67" si="2763">IF(GQ$4-$H$4=$D58,$D61*$D66,0)</f>
        <v>0</v>
      </c>
      <c r="GR67" s="6">
        <f t="shared" ref="GR67" si="2764">IF(GR$4-$H$4=$D58,$D61*$D66,0)</f>
        <v>0</v>
      </c>
      <c r="GS67" s="6">
        <f t="shared" ref="GS67" si="2765">IF(GS$4-$H$4=$D58,$D61*$D66,0)</f>
        <v>0</v>
      </c>
      <c r="GT67" s="6">
        <f t="shared" ref="GT67" si="2766">IF(GT$4-$H$4=$D58,$D61*$D66,0)</f>
        <v>0</v>
      </c>
      <c r="GU67" s="6">
        <f t="shared" ref="GU67" si="2767">IF(GU$4-$H$4=$D58,$D61*$D66,0)</f>
        <v>0</v>
      </c>
      <c r="GV67" s="6">
        <f t="shared" ref="GV67" si="2768">IF(GV$4-$H$4=$D58,$D61*$D66,0)</f>
        <v>0</v>
      </c>
      <c r="GW67" s="6">
        <f t="shared" ref="GW67" si="2769">IF(GW$4-$H$4=$D58,$D61*$D66,0)</f>
        <v>0</v>
      </c>
      <c r="GX67" s="6">
        <f t="shared" ref="GX67" si="2770">IF(GX$4-$H$4=$D58,$D61*$D66,0)</f>
        <v>0</v>
      </c>
      <c r="GY67" s="6">
        <f t="shared" ref="GY67" si="2771">IF(GY$4-$H$4=$D58,$D61*$D66,0)</f>
        <v>0</v>
      </c>
      <c r="GZ67" s="6">
        <f t="shared" ref="GZ67" si="2772">IF(GZ$4-$H$4=$D58,$D61*$D66,0)</f>
        <v>0</v>
      </c>
      <c r="HA67" s="6">
        <f t="shared" ref="HA67" si="2773">IF(HA$4-$H$4=$D58,$D61*$D66,0)</f>
        <v>0</v>
      </c>
      <c r="HB67" s="6">
        <f t="shared" ref="HB67" si="2774">IF(HB$4-$H$4=$D58,$D61*$D66,0)</f>
        <v>0</v>
      </c>
      <c r="HC67" s="6">
        <f t="shared" ref="HC67" si="2775">IF(HC$4-$H$4=$D58,$D61*$D66,0)</f>
        <v>0</v>
      </c>
      <c r="HD67" s="6">
        <f t="shared" ref="HD67" si="2776">IF(HD$4-$H$4=$D58,$D61*$D66,0)</f>
        <v>0</v>
      </c>
      <c r="HE67" s="6">
        <f t="shared" ref="HE67" si="2777">IF(HE$4-$H$4=$D58,$D61*$D66,0)</f>
        <v>0</v>
      </c>
      <c r="HF67" s="6">
        <f t="shared" ref="HF67" si="2778">IF(HF$4-$H$4=$D58,$D61*$D66,0)</f>
        <v>0</v>
      </c>
      <c r="HG67" s="6">
        <f t="shared" ref="HG67" si="2779">IF(HG$4-$H$4=$D58,$D61*$D66,0)</f>
        <v>0</v>
      </c>
      <c r="HH67" s="6">
        <f t="shared" ref="HH67" si="2780">IF(HH$4-$H$4=$D58,$D61*$D66,0)</f>
        <v>0</v>
      </c>
      <c r="HI67" s="6">
        <f t="shared" ref="HI67" si="2781">IF(HI$4-$H$4=$D58,$D61*$D66,0)</f>
        <v>0</v>
      </c>
      <c r="HJ67" s="6">
        <f t="shared" ref="HJ67" si="2782">IF(HJ$4-$H$4=$D58,$D61*$D66,0)</f>
        <v>0</v>
      </c>
      <c r="HK67" s="6">
        <f t="shared" ref="HK67" si="2783">IF(HK$4-$H$4=$D58,$D61*$D66,0)</f>
        <v>0</v>
      </c>
      <c r="HL67" s="6">
        <f t="shared" ref="HL67" si="2784">IF(HL$4-$H$4=$D58,$D61*$D66,0)</f>
        <v>0</v>
      </c>
      <c r="HM67" s="6">
        <f t="shared" ref="HM67" si="2785">IF(HM$4-$H$4=$D58,$D61*$D66,0)</f>
        <v>0</v>
      </c>
      <c r="HN67" s="6">
        <f t="shared" ref="HN67" si="2786">IF(HN$4-$H$4=$D58,$D61*$D66,0)</f>
        <v>0</v>
      </c>
      <c r="HO67" s="6">
        <f t="shared" ref="HO67" si="2787">IF(HO$4-$H$4=$D58,$D61*$D66,0)</f>
        <v>0</v>
      </c>
      <c r="HP67" s="6">
        <f t="shared" ref="HP67" si="2788">IF(HP$4-$H$4=$D58,$D61*$D66,0)</f>
        <v>0</v>
      </c>
      <c r="HQ67" s="6">
        <f t="shared" ref="HQ67" si="2789">IF(HQ$4-$H$4=$D58,$D61*$D66,0)</f>
        <v>0</v>
      </c>
      <c r="HR67" s="6">
        <f t="shared" ref="HR67" si="2790">IF(HR$4-$H$4=$D58,$D61*$D66,0)</f>
        <v>0</v>
      </c>
      <c r="HS67" s="6">
        <f t="shared" ref="HS67" si="2791">IF(HS$4-$H$4=$D58,$D61*$D66,0)</f>
        <v>0</v>
      </c>
      <c r="HT67" s="6">
        <f t="shared" ref="HT67" si="2792">IF(HT$4-$H$4=$D58,$D61*$D66,0)</f>
        <v>0</v>
      </c>
      <c r="HU67" s="6">
        <f t="shared" ref="HU67" si="2793">IF(HU$4-$H$4=$D58,$D61*$D66,0)</f>
        <v>0</v>
      </c>
      <c r="HV67" s="6">
        <f t="shared" ref="HV67" si="2794">IF(HV$4-$H$4=$D58,$D61*$D66,0)</f>
        <v>0</v>
      </c>
      <c r="HW67" s="6">
        <f t="shared" ref="HW67" si="2795">IF(HW$4-$H$4=$D58,$D61*$D66,0)</f>
        <v>0</v>
      </c>
      <c r="HX67" s="6">
        <f t="shared" ref="HX67" si="2796">IF(HX$4-$H$4=$D58,$D61*$D66,0)</f>
        <v>0</v>
      </c>
      <c r="HY67" s="6">
        <f t="shared" ref="HY67" si="2797">IF(HY$4-$H$4=$D58,$D61*$D66,0)</f>
        <v>0</v>
      </c>
      <c r="HZ67" s="6">
        <f t="shared" ref="HZ67" si="2798">IF(HZ$4-$H$4=$D58,$D61*$D66,0)</f>
        <v>0</v>
      </c>
      <c r="IA67" s="6">
        <f t="shared" ref="IA67" si="2799">IF(IA$4-$H$4=$D58,$D61*$D66,0)</f>
        <v>0</v>
      </c>
      <c r="IB67" s="6">
        <f t="shared" ref="IB67" si="2800">IF(IB$4-$H$4=$D58,$D61*$D66,0)</f>
        <v>0</v>
      </c>
      <c r="IC67" s="6">
        <f t="shared" ref="IC67" si="2801">IF(IC$4-$H$4=$D58,$D61*$D66,0)</f>
        <v>0</v>
      </c>
      <c r="ID67" s="6">
        <f t="shared" ref="ID67" si="2802">IF(ID$4-$H$4=$D58,$D61*$D66,0)</f>
        <v>0</v>
      </c>
      <c r="IE67" s="6">
        <f t="shared" ref="IE67" si="2803">IF(IE$4-$H$4=$D58,$D61*$D66,0)</f>
        <v>0</v>
      </c>
      <c r="IF67" s="6">
        <f t="shared" ref="IF67" si="2804">IF(IF$4-$H$4=$D58,$D61*$D66,0)</f>
        <v>0</v>
      </c>
      <c r="IG67" s="6">
        <f t="shared" ref="IG67" si="2805">IF(IG$4-$H$4=$D58,$D61*$D66,0)</f>
        <v>0</v>
      </c>
      <c r="IH67" s="6">
        <f t="shared" ref="IH67" si="2806">IF(IH$4-$H$4=$D58,$D61*$D66,0)</f>
        <v>0</v>
      </c>
      <c r="II67" s="6">
        <f t="shared" ref="II67" si="2807">IF(II$4-$H$4=$D58,$D61*$D66,0)</f>
        <v>0</v>
      </c>
      <c r="IJ67" s="6">
        <f t="shared" ref="IJ67" si="2808">IF(IJ$4-$H$4=$D58,$D61*$D66,0)</f>
        <v>0</v>
      </c>
      <c r="IK67" s="6">
        <f t="shared" ref="IK67" si="2809">IF(IK$4-$H$4=$D58,$D61*$D66,0)</f>
        <v>0</v>
      </c>
      <c r="IL67" s="6">
        <f t="shared" ref="IL67" si="2810">IF(IL$4-$H$4=$D58,$D61*$D66,0)</f>
        <v>0</v>
      </c>
      <c r="IM67" s="6">
        <f t="shared" ref="IM67" si="2811">IF(IM$4-$H$4=$D58,$D61*$D66,0)</f>
        <v>0</v>
      </c>
      <c r="IN67" s="6">
        <f t="shared" ref="IN67" si="2812">IF(IN$4-$H$4=$D58,$D61*$D66,0)</f>
        <v>0</v>
      </c>
      <c r="IO67" s="6">
        <f t="shared" ref="IO67" si="2813">IF(IO$4-$H$4=$D58,$D61*$D66,0)</f>
        <v>0</v>
      </c>
      <c r="IP67" s="6">
        <f t="shared" ref="IP67" si="2814">IF(IP$4-$H$4=$D58,$D61*$D66,0)</f>
        <v>0</v>
      </c>
      <c r="IQ67" s="6">
        <f t="shared" ref="IQ67" si="2815">IF(IQ$4-$H$4=$D58,$D61*$D66,0)</f>
        <v>0</v>
      </c>
      <c r="IR67" s="6">
        <f t="shared" ref="IR67" si="2816">IF(IR$4-$H$4=$D58,$D61*$D66,0)</f>
        <v>0</v>
      </c>
      <c r="IS67" s="6">
        <f t="shared" ref="IS67" si="2817">IF(IS$4-$H$4=$D58,$D61*$D66,0)</f>
        <v>0</v>
      </c>
      <c r="IT67" s="6">
        <f t="shared" ref="IT67" si="2818">IF(IT$4-$H$4=$D58,$D61*$D66,0)</f>
        <v>0</v>
      </c>
      <c r="IU67" s="6">
        <f t="shared" ref="IU67" si="2819">IF(IU$4-$H$4=$D58,$D61*$D66,0)</f>
        <v>0</v>
      </c>
      <c r="IV67" s="6">
        <f t="shared" ref="IV67" si="2820">IF(IV$4-$H$4=$D58,$D61*$D66,0)</f>
        <v>0</v>
      </c>
      <c r="IW67" s="6">
        <f t="shared" ref="IW67" si="2821">IF(IW$4-$H$4=$D58,$D61*$D66,0)</f>
        <v>0</v>
      </c>
      <c r="IX67" s="6">
        <f t="shared" ref="IX67" si="2822">IF(IX$4-$H$4=$D58,$D61*$D66,0)</f>
        <v>0</v>
      </c>
      <c r="IY67" s="6">
        <f t="shared" ref="IY67" si="2823">IF(IY$4-$H$4=$D58,$D61*$D66,0)</f>
        <v>0</v>
      </c>
      <c r="IZ67" s="6">
        <f t="shared" ref="IZ67" si="2824">IF(IZ$4-$H$4=$D58,$D61*$D66,0)</f>
        <v>0</v>
      </c>
      <c r="JA67" s="6">
        <f t="shared" ref="JA67" si="2825">IF(JA$4-$H$4=$D58,$D61*$D66,0)</f>
        <v>0</v>
      </c>
      <c r="JB67" s="6">
        <f t="shared" ref="JB67" si="2826">IF(JB$4-$H$4=$D58,$D61*$D66,0)</f>
        <v>0</v>
      </c>
      <c r="JC67" s="6">
        <f t="shared" ref="JC67" si="2827">IF(JC$4-$H$4=$D58,$D61*$D66,0)</f>
        <v>0</v>
      </c>
      <c r="JD67" s="6">
        <f t="shared" ref="JD67" si="2828">IF(JD$4-$H$4=$D58,$D61*$D66,0)</f>
        <v>0</v>
      </c>
      <c r="JE67" s="6">
        <f t="shared" ref="JE67" si="2829">IF(JE$4-$H$4=$D58,$D61*$D66,0)</f>
        <v>0</v>
      </c>
      <c r="JF67" s="6">
        <f t="shared" ref="JF67" si="2830">IF(JF$4-$H$4=$D58,$D61*$D66,0)</f>
        <v>0</v>
      </c>
      <c r="JG67" s="6">
        <f t="shared" ref="JG67" si="2831">IF(JG$4-$H$4=$D58,$D61*$D66,0)</f>
        <v>0</v>
      </c>
      <c r="JH67" s="6">
        <f t="shared" ref="JH67" si="2832">IF(JH$4-$H$4=$D58,$D61*$D66,0)</f>
        <v>0</v>
      </c>
      <c r="JI67" s="6">
        <f t="shared" ref="JI67" si="2833">IF(JI$4-$H$4=$D58,$D61*$D66,0)</f>
        <v>0</v>
      </c>
      <c r="JJ67" s="6">
        <f t="shared" ref="JJ67" si="2834">IF(JJ$4-$H$4=$D58,$D61*$D66,0)</f>
        <v>0</v>
      </c>
      <c r="JK67" s="6">
        <f t="shared" ref="JK67" si="2835">IF(JK$4-$H$4=$D58,$D61*$D66,0)</f>
        <v>0</v>
      </c>
      <c r="JL67" s="6">
        <f t="shared" ref="JL67" si="2836">IF(JL$4-$H$4=$D58,$D61*$D66,0)</f>
        <v>0</v>
      </c>
      <c r="JM67" s="6">
        <f t="shared" ref="JM67" si="2837">IF(JM$4-$H$4=$D58,$D61*$D66,0)</f>
        <v>0</v>
      </c>
      <c r="JN67" s="6">
        <f t="shared" ref="JN67" si="2838">IF(JN$4-$H$4=$D58,$D61*$D66,0)</f>
        <v>0</v>
      </c>
      <c r="JO67" s="6">
        <f t="shared" ref="JO67" si="2839">IF(JO$4-$H$4=$D58,$D61*$D66,0)</f>
        <v>0</v>
      </c>
      <c r="JP67" s="6">
        <f t="shared" ref="JP67" si="2840">IF(JP$4-$H$4=$D58,$D61*$D66,0)</f>
        <v>0</v>
      </c>
      <c r="JQ67" s="6">
        <f t="shared" ref="JQ67" si="2841">IF(JQ$4-$H$4=$D58,$D61*$D66,0)</f>
        <v>0</v>
      </c>
      <c r="JR67" s="6">
        <f t="shared" ref="JR67" si="2842">IF(JR$4-$H$4=$D58,$D61*$D66,0)</f>
        <v>0</v>
      </c>
      <c r="JS67" s="6">
        <f t="shared" ref="JS67" si="2843">IF(JS$4-$H$4=$D58,$D61*$D66,0)</f>
        <v>0</v>
      </c>
      <c r="JT67" s="6">
        <f t="shared" ref="JT67" si="2844">IF(JT$4-$H$4=$D58,$D61*$D66,0)</f>
        <v>0</v>
      </c>
      <c r="JU67" s="6">
        <f t="shared" ref="JU67" si="2845">IF(JU$4-$H$4=$D58,$D61*$D66,0)</f>
        <v>0</v>
      </c>
      <c r="JV67" s="6">
        <f t="shared" ref="JV67" si="2846">IF(JV$4-$H$4=$D58,$D61*$D66,0)</f>
        <v>0</v>
      </c>
      <c r="JW67" s="6">
        <f t="shared" ref="JW67" si="2847">IF(JW$4-$H$4=$D58,$D61*$D66,0)</f>
        <v>0</v>
      </c>
      <c r="JX67" s="6">
        <f t="shared" ref="JX67" si="2848">IF(JX$4-$H$4=$D58,$D61*$D66,0)</f>
        <v>0</v>
      </c>
      <c r="JY67" s="6">
        <f t="shared" ref="JY67" si="2849">IF(JY$4-$H$4=$D58,$D61*$D66,0)</f>
        <v>0</v>
      </c>
      <c r="JZ67" s="6">
        <f t="shared" ref="JZ67" si="2850">IF(JZ$4-$H$4=$D58,$D61*$D66,0)</f>
        <v>0</v>
      </c>
      <c r="KA67" s="6">
        <f t="shared" ref="KA67" si="2851">IF(KA$4-$H$4=$D58,$D61*$D66,0)</f>
        <v>0</v>
      </c>
      <c r="KB67" s="6">
        <f t="shared" ref="KB67" si="2852">IF(KB$4-$H$4=$D58,$D61*$D66,0)</f>
        <v>0</v>
      </c>
      <c r="KC67" s="6">
        <f t="shared" ref="KC67" si="2853">IF(KC$4-$H$4=$D58,$D61*$D66,0)</f>
        <v>0</v>
      </c>
      <c r="KD67" s="6">
        <f t="shared" ref="KD67" si="2854">IF(KD$4-$H$4=$D58,$D61*$D66,0)</f>
        <v>0</v>
      </c>
      <c r="KE67" s="6">
        <f t="shared" ref="KE67" si="2855">IF(KE$4-$H$4=$D58,$D61*$D66,0)</f>
        <v>0</v>
      </c>
      <c r="KF67" s="6">
        <f t="shared" ref="KF67" si="2856">IF(KF$4-$H$4=$D58,$D61*$D66,0)</f>
        <v>0</v>
      </c>
      <c r="KG67" s="6">
        <f t="shared" ref="KG67" si="2857">IF(KG$4-$H$4=$D58,$D61*$D66,0)</f>
        <v>0</v>
      </c>
      <c r="KH67" s="6">
        <f t="shared" ref="KH67" si="2858">IF(KH$4-$H$4=$D58,$D61*$D66,0)</f>
        <v>0</v>
      </c>
      <c r="KI67" s="6">
        <f t="shared" ref="KI67" si="2859">IF(KI$4-$H$4=$D58,$D61*$D66,0)</f>
        <v>0</v>
      </c>
      <c r="KJ67" s="6">
        <f t="shared" ref="KJ67" si="2860">IF(KJ$4-$H$4=$D58,$D61*$D66,0)</f>
        <v>0</v>
      </c>
      <c r="KK67" s="6">
        <f t="shared" ref="KK67" si="2861">IF(KK$4-$H$4=$D58,$D61*$D66,0)</f>
        <v>0</v>
      </c>
      <c r="KL67" s="6">
        <f t="shared" ref="KL67" si="2862">IF(KL$4-$H$4=$D58,$D61*$D66,0)</f>
        <v>0</v>
      </c>
      <c r="KM67" s="6">
        <f t="shared" ref="KM67" si="2863">IF(KM$4-$H$4=$D58,$D61*$D66,0)</f>
        <v>0</v>
      </c>
      <c r="KN67" s="6">
        <f t="shared" ref="KN67" si="2864">IF(KN$4-$H$4=$D58,$D61*$D66,0)</f>
        <v>0</v>
      </c>
      <c r="KO67" s="6">
        <f t="shared" ref="KO67" si="2865">IF(KO$4-$H$4=$D58,$D61*$D66,0)</f>
        <v>0</v>
      </c>
      <c r="KP67" s="6">
        <f t="shared" ref="KP67" si="2866">IF(KP$4-$H$4=$D58,$D61*$D66,0)</f>
        <v>0</v>
      </c>
      <c r="KQ67" s="6">
        <f t="shared" ref="KQ67" si="2867">IF(KQ$4-$H$4=$D58,$D61*$D66,0)</f>
        <v>0</v>
      </c>
      <c r="KR67" s="6">
        <f t="shared" ref="KR67" si="2868">IF(KR$4-$H$4=$D58,$D61*$D66,0)</f>
        <v>0</v>
      </c>
      <c r="KS67" s="6">
        <f t="shared" ref="KS67" si="2869">IF(KS$4-$H$4=$D58,$D61*$D66,0)</f>
        <v>0</v>
      </c>
      <c r="KT67" s="6">
        <f t="shared" ref="KT67" si="2870">IF(KT$4-$H$4=$D58,$D61*$D66,0)</f>
        <v>0</v>
      </c>
      <c r="KU67" s="6">
        <f t="shared" ref="KU67" si="2871">IF(KU$4-$H$4=$D58,$D61*$D66,0)</f>
        <v>0</v>
      </c>
      <c r="KV67" s="6">
        <f t="shared" ref="KV67" si="2872">IF(KV$4-$H$4=$D58,$D61*$D66,0)</f>
        <v>0</v>
      </c>
      <c r="KW67" s="6">
        <f t="shared" ref="KW67" si="2873">IF(KW$4-$H$4=$D58,$D61*$D66,0)</f>
        <v>0</v>
      </c>
      <c r="KX67" s="6">
        <f t="shared" ref="KX67" si="2874">IF(KX$4-$H$4=$D58,$D61*$D66,0)</f>
        <v>0</v>
      </c>
      <c r="KY67" s="6">
        <f t="shared" ref="KY67" si="2875">IF(KY$4-$H$4=$D58,$D61*$D66,0)</f>
        <v>0</v>
      </c>
      <c r="KZ67" s="6">
        <f t="shared" ref="KZ67" si="2876">IF(KZ$4-$H$4=$D58,$D61*$D66,0)</f>
        <v>0</v>
      </c>
      <c r="LA67" s="6">
        <f t="shared" ref="LA67" si="2877">IF(LA$4-$H$4=$D58,$D61*$D66,0)</f>
        <v>0</v>
      </c>
      <c r="LB67" s="6">
        <f t="shared" ref="LB67" si="2878">IF(LB$4-$H$4=$D58,$D61*$D66,0)</f>
        <v>0</v>
      </c>
      <c r="LC67" s="6">
        <f t="shared" ref="LC67" si="2879">IF(LC$4-$H$4=$D58,$D61*$D66,0)</f>
        <v>0</v>
      </c>
      <c r="LD67" s="6">
        <f t="shared" ref="LD67" si="2880">IF(LD$4-$H$4=$D58,$D61*$D66,0)</f>
        <v>0</v>
      </c>
      <c r="LE67" s="6">
        <f t="shared" ref="LE67" si="2881">IF(LE$4-$H$4=$D58,$D61*$D66,0)</f>
        <v>0</v>
      </c>
      <c r="LF67" s="6">
        <f t="shared" ref="LF67" si="2882">IF(LF$4-$H$4=$D58,$D61*$D66,0)</f>
        <v>0</v>
      </c>
      <c r="LG67" s="6">
        <f t="shared" ref="LG67" si="2883">IF(LG$4-$H$4=$D58,$D61*$D66,0)</f>
        <v>0</v>
      </c>
      <c r="LH67" s="6">
        <f t="shared" ref="LH67" si="2884">IF(LH$4-$H$4=$D58,$D61*$D66,0)</f>
        <v>0</v>
      </c>
      <c r="LI67" s="6">
        <f t="shared" ref="LI67" si="2885">IF(LI$4-$H$4=$D58,$D61*$D66,0)</f>
        <v>0</v>
      </c>
      <c r="LJ67" s="6">
        <f t="shared" ref="LJ67" si="2886">IF(LJ$4-$H$4=$D58,$D61*$D66,0)</f>
        <v>0</v>
      </c>
      <c r="LK67" s="6">
        <f t="shared" ref="LK67" si="2887">IF(LK$4-$H$4=$D58,$D61*$D66,0)</f>
        <v>0</v>
      </c>
      <c r="LL67" s="6">
        <f t="shared" ref="LL67" si="2888">IF(LL$4-$H$4=$D58,$D61*$D66,0)</f>
        <v>0</v>
      </c>
      <c r="LM67" s="6">
        <f t="shared" ref="LM67" si="2889">IF(LM$4-$H$4=$D58,$D61*$D66,0)</f>
        <v>0</v>
      </c>
      <c r="LN67" s="6">
        <f t="shared" ref="LN67" si="2890">IF(LN$4-$H$4=$D58,$D61*$D66,0)</f>
        <v>0</v>
      </c>
      <c r="LO67" s="6">
        <f t="shared" ref="LO67" si="2891">IF(LO$4-$H$4=$D58,$D61*$D66,0)</f>
        <v>0</v>
      </c>
      <c r="LP67" s="6">
        <f t="shared" ref="LP67" si="2892">IF(LP$4-$H$4=$D58,$D61*$D66,0)</f>
        <v>0</v>
      </c>
      <c r="LQ67" s="6">
        <f t="shared" ref="LQ67" si="2893">IF(LQ$4-$H$4=$D58,$D61*$D66,0)</f>
        <v>0</v>
      </c>
      <c r="LR67" s="6">
        <f t="shared" ref="LR67" si="2894">IF(LR$4-$H$4=$D58,$D61*$D66,0)</f>
        <v>0</v>
      </c>
      <c r="LS67" s="6">
        <f t="shared" ref="LS67" si="2895">IF(LS$4-$H$4=$D58,$D61*$D66,0)</f>
        <v>0</v>
      </c>
      <c r="LT67" s="6">
        <f t="shared" ref="LT67" si="2896">IF(LT$4-$H$4=$D58,$D61*$D66,0)</f>
        <v>0</v>
      </c>
      <c r="LU67" s="6">
        <f t="shared" ref="LU67" si="2897">IF(LU$4-$H$4=$D58,$D61*$D66,0)</f>
        <v>0</v>
      </c>
      <c r="LV67" s="6">
        <f t="shared" ref="LV67" si="2898">IF(LV$4-$H$4=$D58,$D61*$D66,0)</f>
        <v>0</v>
      </c>
      <c r="LW67" s="6">
        <f t="shared" ref="LW67" si="2899">IF(LW$4-$H$4=$D58,$D61*$D66,0)</f>
        <v>0</v>
      </c>
      <c r="LX67" s="6">
        <f t="shared" ref="LX67" si="2900">IF(LX$4-$H$4=$D58,$D61*$D66,0)</f>
        <v>0</v>
      </c>
      <c r="LY67" s="6">
        <f t="shared" ref="LY67" si="2901">IF(LY$4-$H$4=$D58,$D61*$D66,0)</f>
        <v>0</v>
      </c>
      <c r="LZ67" s="6">
        <f t="shared" ref="LZ67" si="2902">IF(LZ$4-$H$4=$D58,$D61*$D66,0)</f>
        <v>0</v>
      </c>
      <c r="MA67" s="6">
        <f t="shared" ref="MA67" si="2903">IF(MA$4-$H$4=$D58,$D61*$D66,0)</f>
        <v>0</v>
      </c>
      <c r="MB67" s="6">
        <f t="shared" ref="MB67" si="2904">IF(MB$4-$H$4=$D58,$D61*$D66,0)</f>
        <v>0</v>
      </c>
      <c r="MC67" s="6">
        <f t="shared" ref="MC67" si="2905">IF(MC$4-$H$4=$D58,$D61*$D66,0)</f>
        <v>0</v>
      </c>
      <c r="MD67" s="6">
        <f t="shared" ref="MD67" si="2906">IF(MD$4-$H$4=$D58,$D61*$D66,0)</f>
        <v>0</v>
      </c>
      <c r="ME67" s="6">
        <f t="shared" ref="ME67" si="2907">IF(ME$4-$H$4=$D58,$D61*$D66,0)</f>
        <v>0</v>
      </c>
      <c r="MF67" s="6">
        <f t="shared" ref="MF67" si="2908">IF(MF$4-$H$4=$D58,$D61*$D66,0)</f>
        <v>0</v>
      </c>
      <c r="MG67" s="6">
        <f t="shared" ref="MG67" si="2909">IF(MG$4-$H$4=$D58,$D61*$D66,0)</f>
        <v>0</v>
      </c>
      <c r="MH67" s="6">
        <f t="shared" ref="MH67" si="2910">IF(MH$4-$H$4=$D58,$D61*$D66,0)</f>
        <v>0</v>
      </c>
      <c r="MI67" s="6">
        <f t="shared" ref="MI67" si="2911">IF(MI$4-$H$4=$D58,$D61*$D66,0)</f>
        <v>0</v>
      </c>
      <c r="MJ67" s="6">
        <f t="shared" ref="MJ67" si="2912">IF(MJ$4-$H$4=$D58,$D61*$D66,0)</f>
        <v>0</v>
      </c>
      <c r="MK67" s="6">
        <f t="shared" ref="MK67" si="2913">IF(MK$4-$H$4=$D58,$D61*$D66,0)</f>
        <v>0</v>
      </c>
      <c r="ML67" s="6">
        <f t="shared" ref="ML67" si="2914">IF(ML$4-$H$4=$D58,$D61*$D66,0)</f>
        <v>0</v>
      </c>
      <c r="MM67" s="6">
        <f t="shared" ref="MM67" si="2915">IF(MM$4-$H$4=$D58,$D61*$D66,0)</f>
        <v>0</v>
      </c>
      <c r="MN67" s="6">
        <f t="shared" ref="MN67" si="2916">IF(MN$4-$H$4=$D58,$D61*$D66,0)</f>
        <v>0</v>
      </c>
      <c r="MO67" s="6">
        <f t="shared" ref="MO67" si="2917">IF(MO$4-$H$4=$D58,$D61*$D66,0)</f>
        <v>0</v>
      </c>
      <c r="MP67" s="6">
        <f t="shared" ref="MP67" si="2918">IF(MP$4-$H$4=$D58,$D61*$D66,0)</f>
        <v>0</v>
      </c>
      <c r="MQ67" s="6">
        <f t="shared" ref="MQ67" si="2919">IF(MQ$4-$H$4=$D58,$D61*$D66,0)</f>
        <v>0</v>
      </c>
      <c r="MR67" s="6">
        <f t="shared" ref="MR67" si="2920">IF(MR$4-$H$4=$D58,$D61*$D66,0)</f>
        <v>0</v>
      </c>
      <c r="MS67" s="6">
        <f t="shared" ref="MS67" si="2921">IF(MS$4-$H$4=$D58,$D61*$D66,0)</f>
        <v>0</v>
      </c>
      <c r="MT67" s="6">
        <f t="shared" ref="MT67" si="2922">IF(MT$4-$H$4=$D58,$D61*$D66,0)</f>
        <v>0</v>
      </c>
      <c r="MU67" s="6">
        <f t="shared" ref="MU67" si="2923">IF(MU$4-$H$4=$D58,$D61*$D66,0)</f>
        <v>0</v>
      </c>
      <c r="MV67" s="6">
        <f t="shared" ref="MV67" si="2924">IF(MV$4-$H$4=$D58,$D61*$D66,0)</f>
        <v>0</v>
      </c>
      <c r="MW67" s="6">
        <f t="shared" ref="MW67" si="2925">IF(MW$4-$H$4=$D58,$D61*$D66,0)</f>
        <v>0</v>
      </c>
      <c r="MX67" s="6">
        <f t="shared" ref="MX67" si="2926">IF(MX$4-$H$4=$D58,$D61*$D66,0)</f>
        <v>0</v>
      </c>
      <c r="MY67" s="6">
        <f t="shared" ref="MY67" si="2927">IF(MY$4-$H$4=$D58,$D61*$D66,0)</f>
        <v>0</v>
      </c>
      <c r="MZ67" s="6">
        <f t="shared" ref="MZ67" si="2928">IF(MZ$4-$H$4=$D58,$D61*$D66,0)</f>
        <v>0</v>
      </c>
      <c r="NA67" s="6">
        <f t="shared" ref="NA67" si="2929">IF(NA$4-$H$4=$D58,$D61*$D66,0)</f>
        <v>0</v>
      </c>
      <c r="NB67" s="6">
        <f t="shared" ref="NB67" si="2930">IF(NB$4-$H$4=$D58,$D61*$D66,0)</f>
        <v>0</v>
      </c>
      <c r="NC67" s="6">
        <f t="shared" ref="NC67" si="2931">IF(NC$4-$H$4=$D58,$D61*$D66,0)</f>
        <v>0</v>
      </c>
      <c r="ND67" s="6">
        <f t="shared" ref="ND67" si="2932">IF(ND$4-$H$4=$D58,$D61*$D66,0)</f>
        <v>0</v>
      </c>
    </row>
    <row r="68" spans="1:368" x14ac:dyDescent="0.25">
      <c r="A68" s="4"/>
    </row>
    <row r="69" spans="1:368" x14ac:dyDescent="0.25">
      <c r="A69" s="4"/>
      <c r="B69" s="57" t="s">
        <v>16</v>
      </c>
      <c r="C69" s="58"/>
      <c r="D69" s="59">
        <f t="shared" ref="D69:D70" si="2933">SUM(H69:ND69)</f>
        <v>649582131.38879526</v>
      </c>
      <c r="E69" s="57"/>
      <c r="F69" s="57"/>
      <c r="G69" s="60"/>
      <c r="H69" s="61">
        <f t="shared" ref="H69:BS69" si="2934">IF(AND(H$4-$H$4&gt;0,H$4-$H$4&lt;=$D58),$D61*(1-$D66)*H64/12*POWER(1+H64/12,$D58)/(POWER(1+H64/12,$D58)-1),0)</f>
        <v>0</v>
      </c>
      <c r="I69" s="61">
        <f t="shared" si="2934"/>
        <v>10826368.856479919</v>
      </c>
      <c r="J69" s="61">
        <f t="shared" si="2934"/>
        <v>10826368.856479919</v>
      </c>
      <c r="K69" s="61">
        <f t="shared" si="2934"/>
        <v>10826368.856479919</v>
      </c>
      <c r="L69" s="61">
        <f t="shared" si="2934"/>
        <v>10826368.856479919</v>
      </c>
      <c r="M69" s="61">
        <f t="shared" si="2934"/>
        <v>10826368.856479919</v>
      </c>
      <c r="N69" s="61">
        <f t="shared" si="2934"/>
        <v>10826368.856479919</v>
      </c>
      <c r="O69" s="61">
        <f t="shared" si="2934"/>
        <v>10826368.856479919</v>
      </c>
      <c r="P69" s="61">
        <f t="shared" si="2934"/>
        <v>10826368.856479919</v>
      </c>
      <c r="Q69" s="61">
        <f t="shared" si="2934"/>
        <v>10826368.856479919</v>
      </c>
      <c r="R69" s="61">
        <f t="shared" si="2934"/>
        <v>10826368.856479919</v>
      </c>
      <c r="S69" s="61">
        <f t="shared" si="2934"/>
        <v>10826368.856479919</v>
      </c>
      <c r="T69" s="61">
        <f t="shared" si="2934"/>
        <v>10826368.856479919</v>
      </c>
      <c r="U69" s="61">
        <f t="shared" si="2934"/>
        <v>10826368.856479919</v>
      </c>
      <c r="V69" s="61">
        <f t="shared" si="2934"/>
        <v>10826368.856479919</v>
      </c>
      <c r="W69" s="61">
        <f t="shared" si="2934"/>
        <v>10826368.856479919</v>
      </c>
      <c r="X69" s="61">
        <f t="shared" si="2934"/>
        <v>10826368.856479919</v>
      </c>
      <c r="Y69" s="61">
        <f t="shared" si="2934"/>
        <v>10826368.856479919</v>
      </c>
      <c r="Z69" s="61">
        <f t="shared" si="2934"/>
        <v>10826368.856479919</v>
      </c>
      <c r="AA69" s="61">
        <f t="shared" si="2934"/>
        <v>10826368.856479919</v>
      </c>
      <c r="AB69" s="61">
        <f t="shared" si="2934"/>
        <v>10826368.856479919</v>
      </c>
      <c r="AC69" s="61">
        <f t="shared" si="2934"/>
        <v>10826368.856479919</v>
      </c>
      <c r="AD69" s="61">
        <f t="shared" si="2934"/>
        <v>10826368.856479919</v>
      </c>
      <c r="AE69" s="61">
        <f t="shared" si="2934"/>
        <v>10826368.856479919</v>
      </c>
      <c r="AF69" s="61">
        <f t="shared" si="2934"/>
        <v>10826368.856479919</v>
      </c>
      <c r="AG69" s="61">
        <f t="shared" si="2934"/>
        <v>10826368.856479919</v>
      </c>
      <c r="AH69" s="61">
        <f t="shared" si="2934"/>
        <v>10826368.856479919</v>
      </c>
      <c r="AI69" s="61">
        <f t="shared" si="2934"/>
        <v>10826368.856479919</v>
      </c>
      <c r="AJ69" s="61">
        <f t="shared" si="2934"/>
        <v>10826368.856479919</v>
      </c>
      <c r="AK69" s="61">
        <f t="shared" si="2934"/>
        <v>10826368.856479919</v>
      </c>
      <c r="AL69" s="61">
        <f t="shared" si="2934"/>
        <v>10826368.856479919</v>
      </c>
      <c r="AM69" s="61">
        <f t="shared" si="2934"/>
        <v>10826368.856479919</v>
      </c>
      <c r="AN69" s="61">
        <f t="shared" si="2934"/>
        <v>10826368.856479919</v>
      </c>
      <c r="AO69" s="61">
        <f t="shared" si="2934"/>
        <v>10826368.856479919</v>
      </c>
      <c r="AP69" s="61">
        <f t="shared" si="2934"/>
        <v>10826368.856479919</v>
      </c>
      <c r="AQ69" s="61">
        <f t="shared" si="2934"/>
        <v>10826368.856479919</v>
      </c>
      <c r="AR69" s="61">
        <f t="shared" si="2934"/>
        <v>10826368.856479919</v>
      </c>
      <c r="AS69" s="61">
        <f t="shared" si="2934"/>
        <v>10826368.856479919</v>
      </c>
      <c r="AT69" s="61">
        <f t="shared" si="2934"/>
        <v>10826368.856479919</v>
      </c>
      <c r="AU69" s="61">
        <f t="shared" si="2934"/>
        <v>10826368.856479919</v>
      </c>
      <c r="AV69" s="61">
        <f t="shared" si="2934"/>
        <v>10826368.856479919</v>
      </c>
      <c r="AW69" s="61">
        <f t="shared" si="2934"/>
        <v>10826368.856479919</v>
      </c>
      <c r="AX69" s="61">
        <f t="shared" si="2934"/>
        <v>10826368.856479919</v>
      </c>
      <c r="AY69" s="61">
        <f t="shared" si="2934"/>
        <v>10826368.856479919</v>
      </c>
      <c r="AZ69" s="61">
        <f t="shared" si="2934"/>
        <v>10826368.856479919</v>
      </c>
      <c r="BA69" s="61">
        <f t="shared" si="2934"/>
        <v>10826368.856479919</v>
      </c>
      <c r="BB69" s="61">
        <f t="shared" si="2934"/>
        <v>10826368.856479919</v>
      </c>
      <c r="BC69" s="61">
        <f t="shared" si="2934"/>
        <v>10826368.856479919</v>
      </c>
      <c r="BD69" s="61">
        <f t="shared" si="2934"/>
        <v>10826368.856479919</v>
      </c>
      <c r="BE69" s="61">
        <f t="shared" si="2934"/>
        <v>10826368.856479919</v>
      </c>
      <c r="BF69" s="61">
        <f t="shared" si="2934"/>
        <v>10826368.856479919</v>
      </c>
      <c r="BG69" s="61">
        <f t="shared" si="2934"/>
        <v>10826368.856479919</v>
      </c>
      <c r="BH69" s="61">
        <f t="shared" si="2934"/>
        <v>10826368.856479919</v>
      </c>
      <c r="BI69" s="61">
        <f t="shared" si="2934"/>
        <v>10826368.856479919</v>
      </c>
      <c r="BJ69" s="61">
        <f t="shared" si="2934"/>
        <v>10826368.856479919</v>
      </c>
      <c r="BK69" s="61">
        <f t="shared" si="2934"/>
        <v>10826368.856479919</v>
      </c>
      <c r="BL69" s="61">
        <f t="shared" si="2934"/>
        <v>10826368.856479919</v>
      </c>
      <c r="BM69" s="61">
        <f t="shared" si="2934"/>
        <v>10826368.856479919</v>
      </c>
      <c r="BN69" s="61">
        <f t="shared" si="2934"/>
        <v>10826368.856479919</v>
      </c>
      <c r="BO69" s="61">
        <f t="shared" si="2934"/>
        <v>10826368.856479919</v>
      </c>
      <c r="BP69" s="61">
        <f t="shared" si="2934"/>
        <v>10826368.856479919</v>
      </c>
      <c r="BQ69" s="61">
        <f t="shared" si="2934"/>
        <v>0</v>
      </c>
      <c r="BR69" s="61">
        <f t="shared" si="2934"/>
        <v>0</v>
      </c>
      <c r="BS69" s="61">
        <f t="shared" si="2934"/>
        <v>0</v>
      </c>
      <c r="BT69" s="61">
        <f t="shared" ref="BT69:EE69" si="2935">IF(AND(BT$4-$H$4&gt;0,BT$4-$H$4&lt;=$D58),$D61*(1-$D66)*BT64/12*POWER(1+BT64/12,$D58)/(POWER(1+BT64/12,$D58)-1),0)</f>
        <v>0</v>
      </c>
      <c r="BU69" s="61">
        <f t="shared" si="2935"/>
        <v>0</v>
      </c>
      <c r="BV69" s="61">
        <f t="shared" si="2935"/>
        <v>0</v>
      </c>
      <c r="BW69" s="61">
        <f t="shared" si="2935"/>
        <v>0</v>
      </c>
      <c r="BX69" s="61">
        <f t="shared" si="2935"/>
        <v>0</v>
      </c>
      <c r="BY69" s="61">
        <f t="shared" si="2935"/>
        <v>0</v>
      </c>
      <c r="BZ69" s="61">
        <f t="shared" si="2935"/>
        <v>0</v>
      </c>
      <c r="CA69" s="61">
        <f t="shared" si="2935"/>
        <v>0</v>
      </c>
      <c r="CB69" s="61">
        <f t="shared" si="2935"/>
        <v>0</v>
      </c>
      <c r="CC69" s="61">
        <f t="shared" si="2935"/>
        <v>0</v>
      </c>
      <c r="CD69" s="61">
        <f t="shared" si="2935"/>
        <v>0</v>
      </c>
      <c r="CE69" s="61">
        <f t="shared" si="2935"/>
        <v>0</v>
      </c>
      <c r="CF69" s="61">
        <f t="shared" si="2935"/>
        <v>0</v>
      </c>
      <c r="CG69" s="61">
        <f t="shared" si="2935"/>
        <v>0</v>
      </c>
      <c r="CH69" s="61">
        <f t="shared" si="2935"/>
        <v>0</v>
      </c>
      <c r="CI69" s="61">
        <f t="shared" si="2935"/>
        <v>0</v>
      </c>
      <c r="CJ69" s="61">
        <f t="shared" si="2935"/>
        <v>0</v>
      </c>
      <c r="CK69" s="61">
        <f t="shared" si="2935"/>
        <v>0</v>
      </c>
      <c r="CL69" s="61">
        <f t="shared" si="2935"/>
        <v>0</v>
      </c>
      <c r="CM69" s="61">
        <f t="shared" si="2935"/>
        <v>0</v>
      </c>
      <c r="CN69" s="61">
        <f t="shared" si="2935"/>
        <v>0</v>
      </c>
      <c r="CO69" s="61">
        <f t="shared" si="2935"/>
        <v>0</v>
      </c>
      <c r="CP69" s="61">
        <f t="shared" si="2935"/>
        <v>0</v>
      </c>
      <c r="CQ69" s="61">
        <f t="shared" si="2935"/>
        <v>0</v>
      </c>
      <c r="CR69" s="61">
        <f t="shared" si="2935"/>
        <v>0</v>
      </c>
      <c r="CS69" s="61">
        <f t="shared" si="2935"/>
        <v>0</v>
      </c>
      <c r="CT69" s="61">
        <f t="shared" si="2935"/>
        <v>0</v>
      </c>
      <c r="CU69" s="61">
        <f t="shared" si="2935"/>
        <v>0</v>
      </c>
      <c r="CV69" s="61">
        <f t="shared" si="2935"/>
        <v>0</v>
      </c>
      <c r="CW69" s="61">
        <f t="shared" si="2935"/>
        <v>0</v>
      </c>
      <c r="CX69" s="61">
        <f t="shared" si="2935"/>
        <v>0</v>
      </c>
      <c r="CY69" s="61">
        <f t="shared" si="2935"/>
        <v>0</v>
      </c>
      <c r="CZ69" s="61">
        <f t="shared" si="2935"/>
        <v>0</v>
      </c>
      <c r="DA69" s="61">
        <f t="shared" si="2935"/>
        <v>0</v>
      </c>
      <c r="DB69" s="61">
        <f t="shared" si="2935"/>
        <v>0</v>
      </c>
      <c r="DC69" s="61">
        <f t="shared" si="2935"/>
        <v>0</v>
      </c>
      <c r="DD69" s="61">
        <f t="shared" si="2935"/>
        <v>0</v>
      </c>
      <c r="DE69" s="61">
        <f t="shared" si="2935"/>
        <v>0</v>
      </c>
      <c r="DF69" s="61">
        <f t="shared" si="2935"/>
        <v>0</v>
      </c>
      <c r="DG69" s="61">
        <f t="shared" si="2935"/>
        <v>0</v>
      </c>
      <c r="DH69" s="61">
        <f t="shared" si="2935"/>
        <v>0</v>
      </c>
      <c r="DI69" s="61">
        <f t="shared" si="2935"/>
        <v>0</v>
      </c>
      <c r="DJ69" s="61">
        <f t="shared" si="2935"/>
        <v>0</v>
      </c>
      <c r="DK69" s="61">
        <f t="shared" si="2935"/>
        <v>0</v>
      </c>
      <c r="DL69" s="61">
        <f t="shared" si="2935"/>
        <v>0</v>
      </c>
      <c r="DM69" s="61">
        <f t="shared" si="2935"/>
        <v>0</v>
      </c>
      <c r="DN69" s="61">
        <f t="shared" si="2935"/>
        <v>0</v>
      </c>
      <c r="DO69" s="61">
        <f t="shared" si="2935"/>
        <v>0</v>
      </c>
      <c r="DP69" s="61">
        <f t="shared" si="2935"/>
        <v>0</v>
      </c>
      <c r="DQ69" s="61">
        <f t="shared" si="2935"/>
        <v>0</v>
      </c>
      <c r="DR69" s="61">
        <f t="shared" si="2935"/>
        <v>0</v>
      </c>
      <c r="DS69" s="61">
        <f t="shared" si="2935"/>
        <v>0</v>
      </c>
      <c r="DT69" s="61">
        <f t="shared" si="2935"/>
        <v>0</v>
      </c>
      <c r="DU69" s="61">
        <f t="shared" si="2935"/>
        <v>0</v>
      </c>
      <c r="DV69" s="61">
        <f t="shared" si="2935"/>
        <v>0</v>
      </c>
      <c r="DW69" s="61">
        <f t="shared" si="2935"/>
        <v>0</v>
      </c>
      <c r="DX69" s="61">
        <f t="shared" si="2935"/>
        <v>0</v>
      </c>
      <c r="DY69" s="61">
        <f t="shared" si="2935"/>
        <v>0</v>
      </c>
      <c r="DZ69" s="61">
        <f t="shared" si="2935"/>
        <v>0</v>
      </c>
      <c r="EA69" s="61">
        <f t="shared" si="2935"/>
        <v>0</v>
      </c>
      <c r="EB69" s="61">
        <f t="shared" si="2935"/>
        <v>0</v>
      </c>
      <c r="EC69" s="61">
        <f t="shared" si="2935"/>
        <v>0</v>
      </c>
      <c r="ED69" s="61">
        <f t="shared" si="2935"/>
        <v>0</v>
      </c>
      <c r="EE69" s="61">
        <f t="shared" si="2935"/>
        <v>0</v>
      </c>
      <c r="EF69" s="61">
        <f t="shared" ref="EF69:GQ69" si="2936">IF(AND(EF$4-$H$4&gt;0,EF$4-$H$4&lt;=$D58),$D61*(1-$D66)*EF64/12*POWER(1+EF64/12,$D58)/(POWER(1+EF64/12,$D58)-1),0)</f>
        <v>0</v>
      </c>
      <c r="EG69" s="61">
        <f t="shared" si="2936"/>
        <v>0</v>
      </c>
      <c r="EH69" s="61">
        <f t="shared" si="2936"/>
        <v>0</v>
      </c>
      <c r="EI69" s="61">
        <f t="shared" si="2936"/>
        <v>0</v>
      </c>
      <c r="EJ69" s="61">
        <f t="shared" si="2936"/>
        <v>0</v>
      </c>
      <c r="EK69" s="61">
        <f t="shared" si="2936"/>
        <v>0</v>
      </c>
      <c r="EL69" s="61">
        <f t="shared" si="2936"/>
        <v>0</v>
      </c>
      <c r="EM69" s="61">
        <f t="shared" si="2936"/>
        <v>0</v>
      </c>
      <c r="EN69" s="61">
        <f t="shared" si="2936"/>
        <v>0</v>
      </c>
      <c r="EO69" s="61">
        <f t="shared" si="2936"/>
        <v>0</v>
      </c>
      <c r="EP69" s="61">
        <f t="shared" si="2936"/>
        <v>0</v>
      </c>
      <c r="EQ69" s="61">
        <f t="shared" si="2936"/>
        <v>0</v>
      </c>
      <c r="ER69" s="61">
        <f t="shared" si="2936"/>
        <v>0</v>
      </c>
      <c r="ES69" s="61">
        <f t="shared" si="2936"/>
        <v>0</v>
      </c>
      <c r="ET69" s="61">
        <f t="shared" si="2936"/>
        <v>0</v>
      </c>
      <c r="EU69" s="61">
        <f t="shared" si="2936"/>
        <v>0</v>
      </c>
      <c r="EV69" s="61">
        <f t="shared" si="2936"/>
        <v>0</v>
      </c>
      <c r="EW69" s="61">
        <f t="shared" si="2936"/>
        <v>0</v>
      </c>
      <c r="EX69" s="61">
        <f t="shared" si="2936"/>
        <v>0</v>
      </c>
      <c r="EY69" s="61">
        <f t="shared" si="2936"/>
        <v>0</v>
      </c>
      <c r="EZ69" s="61">
        <f t="shared" si="2936"/>
        <v>0</v>
      </c>
      <c r="FA69" s="61">
        <f t="shared" si="2936"/>
        <v>0</v>
      </c>
      <c r="FB69" s="61">
        <f t="shared" si="2936"/>
        <v>0</v>
      </c>
      <c r="FC69" s="61">
        <f t="shared" si="2936"/>
        <v>0</v>
      </c>
      <c r="FD69" s="61">
        <f t="shared" si="2936"/>
        <v>0</v>
      </c>
      <c r="FE69" s="61">
        <f t="shared" si="2936"/>
        <v>0</v>
      </c>
      <c r="FF69" s="61">
        <f t="shared" si="2936"/>
        <v>0</v>
      </c>
      <c r="FG69" s="61">
        <f t="shared" si="2936"/>
        <v>0</v>
      </c>
      <c r="FH69" s="61">
        <f t="shared" si="2936"/>
        <v>0</v>
      </c>
      <c r="FI69" s="61">
        <f t="shared" si="2936"/>
        <v>0</v>
      </c>
      <c r="FJ69" s="61">
        <f t="shared" si="2936"/>
        <v>0</v>
      </c>
      <c r="FK69" s="61">
        <f t="shared" si="2936"/>
        <v>0</v>
      </c>
      <c r="FL69" s="61">
        <f t="shared" si="2936"/>
        <v>0</v>
      </c>
      <c r="FM69" s="61">
        <f t="shared" si="2936"/>
        <v>0</v>
      </c>
      <c r="FN69" s="61">
        <f t="shared" si="2936"/>
        <v>0</v>
      </c>
      <c r="FO69" s="61">
        <f t="shared" si="2936"/>
        <v>0</v>
      </c>
      <c r="FP69" s="61">
        <f t="shared" si="2936"/>
        <v>0</v>
      </c>
      <c r="FQ69" s="61">
        <f t="shared" si="2936"/>
        <v>0</v>
      </c>
      <c r="FR69" s="61">
        <f t="shared" si="2936"/>
        <v>0</v>
      </c>
      <c r="FS69" s="61">
        <f t="shared" si="2936"/>
        <v>0</v>
      </c>
      <c r="FT69" s="61">
        <f t="shared" si="2936"/>
        <v>0</v>
      </c>
      <c r="FU69" s="61">
        <f t="shared" si="2936"/>
        <v>0</v>
      </c>
      <c r="FV69" s="61">
        <f t="shared" si="2936"/>
        <v>0</v>
      </c>
      <c r="FW69" s="61">
        <f t="shared" si="2936"/>
        <v>0</v>
      </c>
      <c r="FX69" s="61">
        <f t="shared" si="2936"/>
        <v>0</v>
      </c>
      <c r="FY69" s="61">
        <f t="shared" si="2936"/>
        <v>0</v>
      </c>
      <c r="FZ69" s="61">
        <f t="shared" si="2936"/>
        <v>0</v>
      </c>
      <c r="GA69" s="61">
        <f t="shared" si="2936"/>
        <v>0</v>
      </c>
      <c r="GB69" s="61">
        <f t="shared" si="2936"/>
        <v>0</v>
      </c>
      <c r="GC69" s="61">
        <f t="shared" si="2936"/>
        <v>0</v>
      </c>
      <c r="GD69" s="61">
        <f t="shared" si="2936"/>
        <v>0</v>
      </c>
      <c r="GE69" s="61">
        <f t="shared" si="2936"/>
        <v>0</v>
      </c>
      <c r="GF69" s="61">
        <f t="shared" si="2936"/>
        <v>0</v>
      </c>
      <c r="GG69" s="61">
        <f t="shared" si="2936"/>
        <v>0</v>
      </c>
      <c r="GH69" s="61">
        <f t="shared" si="2936"/>
        <v>0</v>
      </c>
      <c r="GI69" s="61">
        <f t="shared" si="2936"/>
        <v>0</v>
      </c>
      <c r="GJ69" s="61">
        <f t="shared" si="2936"/>
        <v>0</v>
      </c>
      <c r="GK69" s="61">
        <f t="shared" si="2936"/>
        <v>0</v>
      </c>
      <c r="GL69" s="61">
        <f t="shared" si="2936"/>
        <v>0</v>
      </c>
      <c r="GM69" s="61">
        <f t="shared" si="2936"/>
        <v>0</v>
      </c>
      <c r="GN69" s="61">
        <f t="shared" si="2936"/>
        <v>0</v>
      </c>
      <c r="GO69" s="61">
        <f t="shared" si="2936"/>
        <v>0</v>
      </c>
      <c r="GP69" s="61">
        <f t="shared" si="2936"/>
        <v>0</v>
      </c>
      <c r="GQ69" s="61">
        <f t="shared" si="2936"/>
        <v>0</v>
      </c>
      <c r="GR69" s="61">
        <f t="shared" ref="GR69:JC69" si="2937">IF(AND(GR$4-$H$4&gt;0,GR$4-$H$4&lt;=$D58),$D61*(1-$D66)*GR64/12*POWER(1+GR64/12,$D58)/(POWER(1+GR64/12,$D58)-1),0)</f>
        <v>0</v>
      </c>
      <c r="GS69" s="61">
        <f t="shared" si="2937"/>
        <v>0</v>
      </c>
      <c r="GT69" s="61">
        <f t="shared" si="2937"/>
        <v>0</v>
      </c>
      <c r="GU69" s="61">
        <f t="shared" si="2937"/>
        <v>0</v>
      </c>
      <c r="GV69" s="61">
        <f t="shared" si="2937"/>
        <v>0</v>
      </c>
      <c r="GW69" s="61">
        <f t="shared" si="2937"/>
        <v>0</v>
      </c>
      <c r="GX69" s="61">
        <f t="shared" si="2937"/>
        <v>0</v>
      </c>
      <c r="GY69" s="61">
        <f t="shared" si="2937"/>
        <v>0</v>
      </c>
      <c r="GZ69" s="61">
        <f t="shared" si="2937"/>
        <v>0</v>
      </c>
      <c r="HA69" s="61">
        <f t="shared" si="2937"/>
        <v>0</v>
      </c>
      <c r="HB69" s="61">
        <f t="shared" si="2937"/>
        <v>0</v>
      </c>
      <c r="HC69" s="61">
        <f t="shared" si="2937"/>
        <v>0</v>
      </c>
      <c r="HD69" s="61">
        <f t="shared" si="2937"/>
        <v>0</v>
      </c>
      <c r="HE69" s="61">
        <f t="shared" si="2937"/>
        <v>0</v>
      </c>
      <c r="HF69" s="61">
        <f t="shared" si="2937"/>
        <v>0</v>
      </c>
      <c r="HG69" s="61">
        <f t="shared" si="2937"/>
        <v>0</v>
      </c>
      <c r="HH69" s="61">
        <f t="shared" si="2937"/>
        <v>0</v>
      </c>
      <c r="HI69" s="61">
        <f t="shared" si="2937"/>
        <v>0</v>
      </c>
      <c r="HJ69" s="61">
        <f t="shared" si="2937"/>
        <v>0</v>
      </c>
      <c r="HK69" s="61">
        <f t="shared" si="2937"/>
        <v>0</v>
      </c>
      <c r="HL69" s="61">
        <f t="shared" si="2937"/>
        <v>0</v>
      </c>
      <c r="HM69" s="61">
        <f t="shared" si="2937"/>
        <v>0</v>
      </c>
      <c r="HN69" s="61">
        <f t="shared" si="2937"/>
        <v>0</v>
      </c>
      <c r="HO69" s="61">
        <f t="shared" si="2937"/>
        <v>0</v>
      </c>
      <c r="HP69" s="61">
        <f t="shared" si="2937"/>
        <v>0</v>
      </c>
      <c r="HQ69" s="61">
        <f t="shared" si="2937"/>
        <v>0</v>
      </c>
      <c r="HR69" s="61">
        <f t="shared" si="2937"/>
        <v>0</v>
      </c>
      <c r="HS69" s="61">
        <f t="shared" si="2937"/>
        <v>0</v>
      </c>
      <c r="HT69" s="61">
        <f t="shared" si="2937"/>
        <v>0</v>
      </c>
      <c r="HU69" s="61">
        <f t="shared" si="2937"/>
        <v>0</v>
      </c>
      <c r="HV69" s="61">
        <f t="shared" si="2937"/>
        <v>0</v>
      </c>
      <c r="HW69" s="61">
        <f t="shared" si="2937"/>
        <v>0</v>
      </c>
      <c r="HX69" s="61">
        <f t="shared" si="2937"/>
        <v>0</v>
      </c>
      <c r="HY69" s="61">
        <f t="shared" si="2937"/>
        <v>0</v>
      </c>
      <c r="HZ69" s="61">
        <f t="shared" si="2937"/>
        <v>0</v>
      </c>
      <c r="IA69" s="61">
        <f t="shared" si="2937"/>
        <v>0</v>
      </c>
      <c r="IB69" s="61">
        <f t="shared" si="2937"/>
        <v>0</v>
      </c>
      <c r="IC69" s="61">
        <f t="shared" si="2937"/>
        <v>0</v>
      </c>
      <c r="ID69" s="61">
        <f t="shared" si="2937"/>
        <v>0</v>
      </c>
      <c r="IE69" s="61">
        <f t="shared" si="2937"/>
        <v>0</v>
      </c>
      <c r="IF69" s="61">
        <f t="shared" si="2937"/>
        <v>0</v>
      </c>
      <c r="IG69" s="61">
        <f t="shared" si="2937"/>
        <v>0</v>
      </c>
      <c r="IH69" s="61">
        <f t="shared" si="2937"/>
        <v>0</v>
      </c>
      <c r="II69" s="61">
        <f t="shared" si="2937"/>
        <v>0</v>
      </c>
      <c r="IJ69" s="61">
        <f t="shared" si="2937"/>
        <v>0</v>
      </c>
      <c r="IK69" s="61">
        <f t="shared" si="2937"/>
        <v>0</v>
      </c>
      <c r="IL69" s="61">
        <f t="shared" si="2937"/>
        <v>0</v>
      </c>
      <c r="IM69" s="61">
        <f t="shared" si="2937"/>
        <v>0</v>
      </c>
      <c r="IN69" s="61">
        <f t="shared" si="2937"/>
        <v>0</v>
      </c>
      <c r="IO69" s="61">
        <f t="shared" si="2937"/>
        <v>0</v>
      </c>
      <c r="IP69" s="61">
        <f t="shared" si="2937"/>
        <v>0</v>
      </c>
      <c r="IQ69" s="61">
        <f t="shared" si="2937"/>
        <v>0</v>
      </c>
      <c r="IR69" s="61">
        <f t="shared" si="2937"/>
        <v>0</v>
      </c>
      <c r="IS69" s="61">
        <f t="shared" si="2937"/>
        <v>0</v>
      </c>
      <c r="IT69" s="61">
        <f t="shared" si="2937"/>
        <v>0</v>
      </c>
      <c r="IU69" s="61">
        <f t="shared" si="2937"/>
        <v>0</v>
      </c>
      <c r="IV69" s="61">
        <f t="shared" si="2937"/>
        <v>0</v>
      </c>
      <c r="IW69" s="61">
        <f t="shared" si="2937"/>
        <v>0</v>
      </c>
      <c r="IX69" s="61">
        <f t="shared" si="2937"/>
        <v>0</v>
      </c>
      <c r="IY69" s="61">
        <f t="shared" si="2937"/>
        <v>0</v>
      </c>
      <c r="IZ69" s="61">
        <f t="shared" si="2937"/>
        <v>0</v>
      </c>
      <c r="JA69" s="61">
        <f t="shared" si="2937"/>
        <v>0</v>
      </c>
      <c r="JB69" s="61">
        <f t="shared" si="2937"/>
        <v>0</v>
      </c>
      <c r="JC69" s="61">
        <f t="shared" si="2937"/>
        <v>0</v>
      </c>
      <c r="JD69" s="61">
        <f t="shared" ref="JD69:LO69" si="2938">IF(AND(JD$4-$H$4&gt;0,JD$4-$H$4&lt;=$D58),$D61*(1-$D66)*JD64/12*POWER(1+JD64/12,$D58)/(POWER(1+JD64/12,$D58)-1),0)</f>
        <v>0</v>
      </c>
      <c r="JE69" s="61">
        <f t="shared" si="2938"/>
        <v>0</v>
      </c>
      <c r="JF69" s="61">
        <f t="shared" si="2938"/>
        <v>0</v>
      </c>
      <c r="JG69" s="61">
        <f t="shared" si="2938"/>
        <v>0</v>
      </c>
      <c r="JH69" s="61">
        <f t="shared" si="2938"/>
        <v>0</v>
      </c>
      <c r="JI69" s="61">
        <f t="shared" si="2938"/>
        <v>0</v>
      </c>
      <c r="JJ69" s="61">
        <f t="shared" si="2938"/>
        <v>0</v>
      </c>
      <c r="JK69" s="61">
        <f t="shared" si="2938"/>
        <v>0</v>
      </c>
      <c r="JL69" s="61">
        <f t="shared" si="2938"/>
        <v>0</v>
      </c>
      <c r="JM69" s="61">
        <f t="shared" si="2938"/>
        <v>0</v>
      </c>
      <c r="JN69" s="61">
        <f t="shared" si="2938"/>
        <v>0</v>
      </c>
      <c r="JO69" s="61">
        <f t="shared" si="2938"/>
        <v>0</v>
      </c>
      <c r="JP69" s="61">
        <f t="shared" si="2938"/>
        <v>0</v>
      </c>
      <c r="JQ69" s="61">
        <f t="shared" si="2938"/>
        <v>0</v>
      </c>
      <c r="JR69" s="61">
        <f t="shared" si="2938"/>
        <v>0</v>
      </c>
      <c r="JS69" s="61">
        <f t="shared" si="2938"/>
        <v>0</v>
      </c>
      <c r="JT69" s="61">
        <f t="shared" si="2938"/>
        <v>0</v>
      </c>
      <c r="JU69" s="61">
        <f t="shared" si="2938"/>
        <v>0</v>
      </c>
      <c r="JV69" s="61">
        <f t="shared" si="2938"/>
        <v>0</v>
      </c>
      <c r="JW69" s="61">
        <f t="shared" si="2938"/>
        <v>0</v>
      </c>
      <c r="JX69" s="61">
        <f t="shared" si="2938"/>
        <v>0</v>
      </c>
      <c r="JY69" s="61">
        <f t="shared" si="2938"/>
        <v>0</v>
      </c>
      <c r="JZ69" s="61">
        <f t="shared" si="2938"/>
        <v>0</v>
      </c>
      <c r="KA69" s="61">
        <f t="shared" si="2938"/>
        <v>0</v>
      </c>
      <c r="KB69" s="61">
        <f t="shared" si="2938"/>
        <v>0</v>
      </c>
      <c r="KC69" s="61">
        <f t="shared" si="2938"/>
        <v>0</v>
      </c>
      <c r="KD69" s="61">
        <f t="shared" si="2938"/>
        <v>0</v>
      </c>
      <c r="KE69" s="61">
        <f t="shared" si="2938"/>
        <v>0</v>
      </c>
      <c r="KF69" s="61">
        <f t="shared" si="2938"/>
        <v>0</v>
      </c>
      <c r="KG69" s="61">
        <f t="shared" si="2938"/>
        <v>0</v>
      </c>
      <c r="KH69" s="61">
        <f t="shared" si="2938"/>
        <v>0</v>
      </c>
      <c r="KI69" s="61">
        <f t="shared" si="2938"/>
        <v>0</v>
      </c>
      <c r="KJ69" s="61">
        <f t="shared" si="2938"/>
        <v>0</v>
      </c>
      <c r="KK69" s="61">
        <f t="shared" si="2938"/>
        <v>0</v>
      </c>
      <c r="KL69" s="61">
        <f t="shared" si="2938"/>
        <v>0</v>
      </c>
      <c r="KM69" s="61">
        <f t="shared" si="2938"/>
        <v>0</v>
      </c>
      <c r="KN69" s="61">
        <f t="shared" si="2938"/>
        <v>0</v>
      </c>
      <c r="KO69" s="61">
        <f t="shared" si="2938"/>
        <v>0</v>
      </c>
      <c r="KP69" s="61">
        <f t="shared" si="2938"/>
        <v>0</v>
      </c>
      <c r="KQ69" s="61">
        <f t="shared" si="2938"/>
        <v>0</v>
      </c>
      <c r="KR69" s="61">
        <f t="shared" si="2938"/>
        <v>0</v>
      </c>
      <c r="KS69" s="61">
        <f t="shared" si="2938"/>
        <v>0</v>
      </c>
      <c r="KT69" s="61">
        <f t="shared" si="2938"/>
        <v>0</v>
      </c>
      <c r="KU69" s="61">
        <f t="shared" si="2938"/>
        <v>0</v>
      </c>
      <c r="KV69" s="61">
        <f t="shared" si="2938"/>
        <v>0</v>
      </c>
      <c r="KW69" s="61">
        <f t="shared" si="2938"/>
        <v>0</v>
      </c>
      <c r="KX69" s="61">
        <f t="shared" si="2938"/>
        <v>0</v>
      </c>
      <c r="KY69" s="61">
        <f t="shared" si="2938"/>
        <v>0</v>
      </c>
      <c r="KZ69" s="61">
        <f t="shared" si="2938"/>
        <v>0</v>
      </c>
      <c r="LA69" s="61">
        <f t="shared" si="2938"/>
        <v>0</v>
      </c>
      <c r="LB69" s="61">
        <f t="shared" si="2938"/>
        <v>0</v>
      </c>
      <c r="LC69" s="61">
        <f t="shared" si="2938"/>
        <v>0</v>
      </c>
      <c r="LD69" s="61">
        <f t="shared" si="2938"/>
        <v>0</v>
      </c>
      <c r="LE69" s="61">
        <f t="shared" si="2938"/>
        <v>0</v>
      </c>
      <c r="LF69" s="61">
        <f t="shared" si="2938"/>
        <v>0</v>
      </c>
      <c r="LG69" s="61">
        <f t="shared" si="2938"/>
        <v>0</v>
      </c>
      <c r="LH69" s="61">
        <f t="shared" si="2938"/>
        <v>0</v>
      </c>
      <c r="LI69" s="61">
        <f t="shared" si="2938"/>
        <v>0</v>
      </c>
      <c r="LJ69" s="61">
        <f t="shared" si="2938"/>
        <v>0</v>
      </c>
      <c r="LK69" s="61">
        <f t="shared" si="2938"/>
        <v>0</v>
      </c>
      <c r="LL69" s="61">
        <f t="shared" si="2938"/>
        <v>0</v>
      </c>
      <c r="LM69" s="61">
        <f t="shared" si="2938"/>
        <v>0</v>
      </c>
      <c r="LN69" s="61">
        <f t="shared" si="2938"/>
        <v>0</v>
      </c>
      <c r="LO69" s="61">
        <f t="shared" si="2938"/>
        <v>0</v>
      </c>
      <c r="LP69" s="61">
        <f t="shared" ref="LP69:ND69" si="2939">IF(AND(LP$4-$H$4&gt;0,LP$4-$H$4&lt;=$D58),$D61*(1-$D66)*LP64/12*POWER(1+LP64/12,$D58)/(POWER(1+LP64/12,$D58)-1),0)</f>
        <v>0</v>
      </c>
      <c r="LQ69" s="61">
        <f t="shared" si="2939"/>
        <v>0</v>
      </c>
      <c r="LR69" s="61">
        <f t="shared" si="2939"/>
        <v>0</v>
      </c>
      <c r="LS69" s="61">
        <f t="shared" si="2939"/>
        <v>0</v>
      </c>
      <c r="LT69" s="61">
        <f t="shared" si="2939"/>
        <v>0</v>
      </c>
      <c r="LU69" s="61">
        <f t="shared" si="2939"/>
        <v>0</v>
      </c>
      <c r="LV69" s="61">
        <f t="shared" si="2939"/>
        <v>0</v>
      </c>
      <c r="LW69" s="61">
        <f t="shared" si="2939"/>
        <v>0</v>
      </c>
      <c r="LX69" s="61">
        <f t="shared" si="2939"/>
        <v>0</v>
      </c>
      <c r="LY69" s="61">
        <f t="shared" si="2939"/>
        <v>0</v>
      </c>
      <c r="LZ69" s="61">
        <f t="shared" si="2939"/>
        <v>0</v>
      </c>
      <c r="MA69" s="61">
        <f t="shared" si="2939"/>
        <v>0</v>
      </c>
      <c r="MB69" s="61">
        <f t="shared" si="2939"/>
        <v>0</v>
      </c>
      <c r="MC69" s="61">
        <f t="shared" si="2939"/>
        <v>0</v>
      </c>
      <c r="MD69" s="61">
        <f t="shared" si="2939"/>
        <v>0</v>
      </c>
      <c r="ME69" s="61">
        <f t="shared" si="2939"/>
        <v>0</v>
      </c>
      <c r="MF69" s="61">
        <f t="shared" si="2939"/>
        <v>0</v>
      </c>
      <c r="MG69" s="61">
        <f t="shared" si="2939"/>
        <v>0</v>
      </c>
      <c r="MH69" s="61">
        <f t="shared" si="2939"/>
        <v>0</v>
      </c>
      <c r="MI69" s="61">
        <f t="shared" si="2939"/>
        <v>0</v>
      </c>
      <c r="MJ69" s="61">
        <f t="shared" si="2939"/>
        <v>0</v>
      </c>
      <c r="MK69" s="61">
        <f t="shared" si="2939"/>
        <v>0</v>
      </c>
      <c r="ML69" s="61">
        <f t="shared" si="2939"/>
        <v>0</v>
      </c>
      <c r="MM69" s="61">
        <f t="shared" si="2939"/>
        <v>0</v>
      </c>
      <c r="MN69" s="61">
        <f t="shared" si="2939"/>
        <v>0</v>
      </c>
      <c r="MO69" s="61">
        <f t="shared" si="2939"/>
        <v>0</v>
      </c>
      <c r="MP69" s="61">
        <f t="shared" si="2939"/>
        <v>0</v>
      </c>
      <c r="MQ69" s="61">
        <f t="shared" si="2939"/>
        <v>0</v>
      </c>
      <c r="MR69" s="61">
        <f t="shared" si="2939"/>
        <v>0</v>
      </c>
      <c r="MS69" s="61">
        <f t="shared" si="2939"/>
        <v>0</v>
      </c>
      <c r="MT69" s="61">
        <f t="shared" si="2939"/>
        <v>0</v>
      </c>
      <c r="MU69" s="61">
        <f t="shared" si="2939"/>
        <v>0</v>
      </c>
      <c r="MV69" s="61">
        <f t="shared" si="2939"/>
        <v>0</v>
      </c>
      <c r="MW69" s="61">
        <f t="shared" si="2939"/>
        <v>0</v>
      </c>
      <c r="MX69" s="61">
        <f t="shared" si="2939"/>
        <v>0</v>
      </c>
      <c r="MY69" s="61">
        <f t="shared" si="2939"/>
        <v>0</v>
      </c>
      <c r="MZ69" s="61">
        <f t="shared" si="2939"/>
        <v>0</v>
      </c>
      <c r="NA69" s="61">
        <f t="shared" si="2939"/>
        <v>0</v>
      </c>
      <c r="NB69" s="61">
        <f t="shared" si="2939"/>
        <v>0</v>
      </c>
      <c r="NC69" s="61">
        <f t="shared" si="2939"/>
        <v>0</v>
      </c>
      <c r="ND69" s="61">
        <f t="shared" si="2939"/>
        <v>0</v>
      </c>
    </row>
    <row r="70" spans="1:368" s="4" customFormat="1" x14ac:dyDescent="0.25">
      <c r="B70" s="35" t="s">
        <v>17</v>
      </c>
      <c r="C70" s="33"/>
      <c r="D70" s="51">
        <f t="shared" si="2933"/>
        <v>161582131.38877526</v>
      </c>
      <c r="E70" s="35"/>
      <c r="F70" s="35"/>
      <c r="G70" s="33"/>
      <c r="H70" s="37">
        <f>IF(AND(H$4-$H$4&gt;0,H$4-$H$4&lt;=$D58),($D61-SUM($G71:G71))*H64/12,0)</f>
        <v>0</v>
      </c>
      <c r="I70" s="37">
        <f>IF(AND(I$4-$H$4&gt;0,I$4-$H$4&lt;=$D58),($D61-SUM($G71:H71))*I64/12,0)</f>
        <v>4000000.0000000005</v>
      </c>
      <c r="J70" s="37">
        <f>IF(AND(J$4-$H$4&gt;0,J$4-$H$4&lt;=$D58),($D61-SUM($G71:I71))*J64/12,0)</f>
        <v>3959868.1557176006</v>
      </c>
      <c r="K70" s="37">
        <f>IF(AND(K$4-$H$4&gt;0,K$4-$H$4&lt;=$D58),($D61-SUM($G71:J71))*K64/12,0)</f>
        <v>3919535.6522137891</v>
      </c>
      <c r="L70" s="37">
        <f>IF(AND(L$4-$H$4&gt;0,L$4-$H$4&lt;=$D58),($D61-SUM($G71:K71))*L64/12,0)</f>
        <v>3879001.4861924588</v>
      </c>
      <c r="M70" s="37">
        <f>IF(AND(M$4-$H$4&gt;0,M$4-$H$4&lt;=$D58),($D61-SUM($G71:L71))*M64/12,0)</f>
        <v>3838264.6493410207</v>
      </c>
      <c r="N70" s="37">
        <f>IF(AND(N$4-$H$4&gt;0,N$4-$H$4&lt;=$D58),($D61-SUM($G71:M71))*N64/12,0)</f>
        <v>3797324.1283053267</v>
      </c>
      <c r="O70" s="37">
        <f>IF(AND(O$4-$H$4&gt;0,O$4-$H$4&lt;=$D58),($D61-SUM($G71:N71))*O64/12,0)</f>
        <v>3756178.9046644536</v>
      </c>
      <c r="P70" s="37">
        <f>IF(AND(P$4-$H$4&gt;0,P$4-$H$4&lt;=$D58),($D61-SUM($G71:O71))*P64/12,0)</f>
        <v>3714827.9549053758</v>
      </c>
      <c r="Q70" s="37">
        <f>IF(AND(Q$4-$H$4&gt;0,Q$4-$H$4&lt;=$D58),($D61-SUM($G71:P71))*Q64/12,0)</f>
        <v>3673270.2503975034</v>
      </c>
      <c r="R70" s="37">
        <f>IF(AND(R$4-$H$4&gt;0,R$4-$H$4&lt;=$D58),($D61-SUM($G71:Q71))*R64/12,0)</f>
        <v>3631504.7573670913</v>
      </c>
      <c r="S70" s="37">
        <f>IF(AND(S$4-$H$4&gt;0,S$4-$H$4&lt;=$D58),($D61-SUM($G71:R71))*S64/12,0)</f>
        <v>3589530.4368715282</v>
      </c>
      <c r="T70" s="37">
        <f>IF(AND(T$4-$H$4&gt;0,T$4-$H$4&lt;=$D58),($D61-SUM($G71:S71))*T64/12,0)</f>
        <v>3547346.2447734852</v>
      </c>
      <c r="U70" s="37">
        <f>IF(AND(U$4-$H$4&gt;0,U$4-$H$4&lt;=$D58),($D61-SUM($G71:T71))*U64/12,0)</f>
        <v>3504951.1317149536</v>
      </c>
      <c r="V70" s="37">
        <f>IF(AND(V$4-$H$4&gt;0,V$4-$H$4&lt;=$D58),($D61-SUM($G71:U71))*V64/12,0)</f>
        <v>3462344.0430911281</v>
      </c>
      <c r="W70" s="37">
        <f>IF(AND(W$4-$H$4&gt;0,W$4-$H$4&lt;=$D58),($D61-SUM($G71:V71))*W64/12,0)</f>
        <v>3419523.9190241843</v>
      </c>
      <c r="X70" s="37">
        <f>IF(AND(X$4-$H$4&gt;0,X$4-$H$4&lt;=$D58),($D61-SUM($G71:W71))*X64/12,0)</f>
        <v>3376489.6943369056</v>
      </c>
      <c r="Y70" s="37">
        <f>IF(AND(Y$4-$H$4&gt;0,Y$4-$H$4&lt;=$D58),($D61-SUM($G71:X71))*Y64/12,0)</f>
        <v>3333240.2985261907</v>
      </c>
      <c r="Z70" s="37">
        <f>IF(AND(Z$4-$H$4&gt;0,Z$4-$H$4&lt;=$D58),($D61-SUM($G71:Y71))*Z64/12,0)</f>
        <v>3289774.6557364222</v>
      </c>
      <c r="AA70" s="37">
        <f>IF(AND(AA$4-$H$4&gt;0,AA$4-$H$4&lt;=$D58),($D61-SUM($G71:Z71))*AA64/12,0)</f>
        <v>3246091.684732704</v>
      </c>
      <c r="AB70" s="37">
        <f>IF(AND(AB$4-$H$4&gt;0,AB$4-$H$4&lt;=$D58),($D61-SUM($G71:AA71))*AB64/12,0)</f>
        <v>3202190.2988739684</v>
      </c>
      <c r="AC70" s="37">
        <f>IF(AND(AC$4-$H$4&gt;0,AC$4-$H$4&lt;=$D58),($D61-SUM($G71:AB71))*AC64/12,0)</f>
        <v>3158069.4060859387</v>
      </c>
      <c r="AD70" s="37">
        <f>IF(AND(AD$4-$H$4&gt;0,AD$4-$H$4&lt;=$D58),($D61-SUM($G71:AC71))*AD64/12,0)</f>
        <v>3113727.9088339689</v>
      </c>
      <c r="AE70" s="37">
        <f>IF(AND(AE$4-$H$4&gt;0,AE$4-$H$4&lt;=$D58),($D61-SUM($G71:AD71))*AE64/12,0)</f>
        <v>3069164.7040957394</v>
      </c>
      <c r="AF70" s="37">
        <f>IF(AND(AF$4-$H$4&gt;0,AF$4-$H$4&lt;=$D58),($D61-SUM($G71:AE71))*AF64/12,0)</f>
        <v>3024378.6833338179</v>
      </c>
      <c r="AG70" s="37">
        <f>IF(AND(AG$4-$H$4&gt;0,AG$4-$H$4&lt;=$D58),($D61-SUM($G71:AF71))*AG64/12,0)</f>
        <v>2979368.7324680877</v>
      </c>
      <c r="AH70" s="37">
        <f>IF(AND(AH$4-$H$4&gt;0,AH$4-$H$4&lt;=$D58),($D61-SUM($G71:AG71))*AH64/12,0)</f>
        <v>2934133.731848029</v>
      </c>
      <c r="AI70" s="37">
        <f>IF(AND(AI$4-$H$4&gt;0,AI$4-$H$4&lt;=$D58),($D61-SUM($G71:AH71))*AI64/12,0)</f>
        <v>2888672.5562248691</v>
      </c>
      <c r="AJ70" s="37">
        <f>IF(AND(AJ$4-$H$4&gt;0,AJ$4-$H$4&lt;=$D58),($D61-SUM($G71:AI71))*AJ64/12,0)</f>
        <v>2842984.0747235939</v>
      </c>
      <c r="AK70" s="37">
        <f>IF(AND(AK$4-$H$4&gt;0,AK$4-$H$4&lt;=$D58),($D61-SUM($G71:AJ71))*AK64/12,0)</f>
        <v>2797067.1508148126</v>
      </c>
      <c r="AL70" s="37">
        <f>IF(AND(AL$4-$H$4&gt;0,AL$4-$H$4&lt;=$D58),($D61-SUM($G71:AK71))*AL64/12,0)</f>
        <v>2750920.6422864869</v>
      </c>
      <c r="AM70" s="37">
        <f>IF(AND(AM$4-$H$4&gt;0,AM$4-$H$4&lt;=$D58),($D61-SUM($G71:AL71))*AM64/12,0)</f>
        <v>2704543.4012155193</v>
      </c>
      <c r="AN70" s="37">
        <f>IF(AND(AN$4-$H$4&gt;0,AN$4-$H$4&lt;=$D58),($D61-SUM($G71:AM71))*AN64/12,0)</f>
        <v>2657934.2739391974</v>
      </c>
      <c r="AO70" s="37">
        <f>IF(AND(AO$4-$H$4&gt;0,AO$4-$H$4&lt;=$D58),($D61-SUM($G71:AN71))*AO64/12,0)</f>
        <v>2611092.1010264941</v>
      </c>
      <c r="AP70" s="37">
        <f>IF(AND(AP$4-$H$4&gt;0,AP$4-$H$4&lt;=$D58),($D61-SUM($G71:AO71))*AP64/12,0)</f>
        <v>2564015.7172492272</v>
      </c>
      <c r="AQ70" s="37">
        <f>IF(AND(AQ$4-$H$4&gt;0,AQ$4-$H$4&lt;=$D58),($D61-SUM($G71:AP71))*AQ64/12,0)</f>
        <v>2516703.9515530737</v>
      </c>
      <c r="AR70" s="37">
        <f>IF(AND(AR$4-$H$4&gt;0,AR$4-$H$4&lt;=$D58),($D61-SUM($G71:AQ71))*AR64/12,0)</f>
        <v>2469155.6270284397</v>
      </c>
      <c r="AS70" s="37">
        <f>IF(AND(AS$4-$H$4&gt;0,AS$4-$H$4&lt;=$D58),($D61-SUM($G71:AR71))*AS64/12,0)</f>
        <v>2421369.5608811821</v>
      </c>
      <c r="AT70" s="37">
        <f>IF(AND(AT$4-$H$4&gt;0,AT$4-$H$4&lt;=$D58),($D61-SUM($G71:AS71))*AT64/12,0)</f>
        <v>2373344.5644031884</v>
      </c>
      <c r="AU70" s="37">
        <f>IF(AND(AU$4-$H$4&gt;0,AU$4-$H$4&lt;=$D58),($D61-SUM($G71:AT71))*AU64/12,0)</f>
        <v>2325079.4429428051</v>
      </c>
      <c r="AV70" s="37">
        <f>IF(AND(AV$4-$H$4&gt;0,AV$4-$H$4&lt;=$D58),($D61-SUM($G71:AU71))*AV64/12,0)</f>
        <v>2276572.9958751197</v>
      </c>
      <c r="AW70" s="37">
        <f>IF(AND(AW$4-$H$4&gt;0,AW$4-$H$4&lt;=$D58),($D61-SUM($G71:AV71))*AW64/12,0)</f>
        <v>2227824.0165720955</v>
      </c>
      <c r="AX70" s="37">
        <f>IF(AND(AX$4-$H$4&gt;0,AX$4-$H$4&lt;=$D58),($D61-SUM($G71:AW71))*AX64/12,0)</f>
        <v>2178831.2923725559</v>
      </c>
      <c r="AY70" s="37">
        <f>IF(AND(AY$4-$H$4&gt;0,AY$4-$H$4&lt;=$D58),($D61-SUM($G71:AX71))*AY64/12,0)</f>
        <v>2129593.6045520194</v>
      </c>
      <c r="AZ70" s="37">
        <f>IF(AND(AZ$4-$H$4&gt;0,AZ$4-$H$4&lt;=$D58),($D61-SUM($G71:AY71))*AZ64/12,0)</f>
        <v>2080109.7282923798</v>
      </c>
      <c r="BA70" s="37">
        <f>IF(AND(BA$4-$H$4&gt;0,BA$4-$H$4&lt;=$D58),($D61-SUM($G71:AZ71))*BA64/12,0)</f>
        <v>2030378.4326514422</v>
      </c>
      <c r="BB70" s="37">
        <f>IF(AND(BB$4-$H$4&gt;0,BB$4-$H$4&lt;=$D58),($D61-SUM($G71:BA71))*BB64/12,0)</f>
        <v>1980398.4805322997</v>
      </c>
      <c r="BC70" s="37">
        <f>IF(AND(BC$4-$H$4&gt;0,BC$4-$H$4&lt;=$D58),($D61-SUM($G71:BB71))*BC64/12,0)</f>
        <v>1930168.6286525617</v>
      </c>
      <c r="BD70" s="37">
        <f>IF(AND(BD$4-$H$4&gt;0,BD$4-$H$4&lt;=$D58),($D61-SUM($G71:BC71))*BD64/12,0)</f>
        <v>1879687.6275134247</v>
      </c>
      <c r="BE70" s="37">
        <f>IF(AND(BE$4-$H$4&gt;0,BE$4-$H$4&lt;=$D58),($D61-SUM($G71:BD71))*BE64/12,0)</f>
        <v>1828954.2213685925</v>
      </c>
      <c r="BF70" s="37">
        <f>IF(AND(BF$4-$H$4&gt;0,BF$4-$H$4&lt;=$D58),($D61-SUM($G71:BE71))*BF64/12,0)</f>
        <v>1777967.148193036</v>
      </c>
      <c r="BG70" s="37">
        <f>IF(AND(BG$4-$H$4&gt;0,BG$4-$H$4&lt;=$D58),($D61-SUM($G71:BF71))*BG64/12,0)</f>
        <v>1726725.1396516014</v>
      </c>
      <c r="BH70" s="37">
        <f>IF(AND(BH$4-$H$4&gt;0,BH$4-$H$4&lt;=$D58),($D61-SUM($G71:BG71))*BH64/12,0)</f>
        <v>1675226.9210674597</v>
      </c>
      <c r="BI70" s="37">
        <f>IF(AND(BI$4-$H$4&gt;0,BI$4-$H$4&lt;=$D58),($D61-SUM($G71:BH71))*BI64/12,0)</f>
        <v>1623471.2113903975</v>
      </c>
      <c r="BJ70" s="37">
        <f>IF(AND(BJ$4-$H$4&gt;0,BJ$4-$H$4&lt;=$D58),($D61-SUM($G71:BI71))*BJ64/12,0)</f>
        <v>1571456.7231649498</v>
      </c>
      <c r="BK70" s="37">
        <f>IF(AND(BK$4-$H$4&gt;0,BK$4-$H$4&lt;=$D58),($D61-SUM($G71:BJ71))*BK64/12,0)</f>
        <v>1519182.1624983752</v>
      </c>
      <c r="BL70" s="37">
        <f>IF(AND(BL$4-$H$4&gt;0,BL$4-$H$4&lt;=$D58),($D61-SUM($G71:BK71))*BL64/12,0)</f>
        <v>1466646.2290284673</v>
      </c>
      <c r="BM70" s="37">
        <f>IF(AND(BM$4-$H$4&gt;0,BM$4-$H$4&lt;=$D58),($D61-SUM($G71:BL71))*BM64/12,0)</f>
        <v>1413847.6158912098</v>
      </c>
      <c r="BN70" s="37">
        <f>IF(AND(BN$4-$H$4&gt;0,BN$4-$H$4&lt;=$D58),($D61-SUM($G71:BM71))*BN64/12,0)</f>
        <v>1360785.0096882663</v>
      </c>
      <c r="BO70" s="37">
        <f>IF(AND(BO$4-$H$4&gt;0,BO$4-$H$4&lt;=$D58),($D61-SUM($G71:BN71))*BO64/12,0)</f>
        <v>1307457.0904543079</v>
      </c>
      <c r="BP70" s="37">
        <f>IF(AND(BP$4-$H$4&gt;0,BP$4-$H$4&lt;=$D58),($D61-SUM($G71:BO71))*BP64/12,0)</f>
        <v>1253862.5316241796</v>
      </c>
      <c r="BQ70" s="37">
        <f>IF(AND(BQ$4-$H$4&gt;0,BQ$4-$H$4&lt;=$D58),($D61-SUM($G71:BP71))*BQ64/12,0)</f>
        <v>0</v>
      </c>
      <c r="BR70" s="37">
        <f>IF(AND(BR$4-$H$4&gt;0,BR$4-$H$4&lt;=$D58),($D61-SUM($G71:BQ71))*BR64/12,0)</f>
        <v>0</v>
      </c>
      <c r="BS70" s="37">
        <f>IF(AND(BS$4-$H$4&gt;0,BS$4-$H$4&lt;=$D58),($D61-SUM($G71:BR71))*BS64/12,0)</f>
        <v>0</v>
      </c>
      <c r="BT70" s="37">
        <f>IF(AND(BT$4-$H$4&gt;0,BT$4-$H$4&lt;=$D58),($D61-SUM($G71:BS71))*BT64/12,0)</f>
        <v>0</v>
      </c>
      <c r="BU70" s="37">
        <f>IF(AND(BU$4-$H$4&gt;0,BU$4-$H$4&lt;=$D58),($D61-SUM($G71:BT71))*BU64/12,0)</f>
        <v>0</v>
      </c>
      <c r="BV70" s="37">
        <f>IF(AND(BV$4-$H$4&gt;0,BV$4-$H$4&lt;=$D58),($D61-SUM($G71:BU71))*BV64/12,0)</f>
        <v>0</v>
      </c>
      <c r="BW70" s="37">
        <f>IF(AND(BW$4-$H$4&gt;0,BW$4-$H$4&lt;=$D58),($D61-SUM($G71:BV71))*BW64/12,0)</f>
        <v>0</v>
      </c>
      <c r="BX70" s="37">
        <f>IF(AND(BX$4-$H$4&gt;0,BX$4-$H$4&lt;=$D58),($D61-SUM($G71:BW71))*BX64/12,0)</f>
        <v>0</v>
      </c>
      <c r="BY70" s="37">
        <f>IF(AND(BY$4-$H$4&gt;0,BY$4-$H$4&lt;=$D58),($D61-SUM($G71:BX71))*BY64/12,0)</f>
        <v>0</v>
      </c>
      <c r="BZ70" s="37">
        <f>IF(AND(BZ$4-$H$4&gt;0,BZ$4-$H$4&lt;=$D58),($D61-SUM($G71:BY71))*BZ64/12,0)</f>
        <v>0</v>
      </c>
      <c r="CA70" s="37">
        <f>IF(AND(CA$4-$H$4&gt;0,CA$4-$H$4&lt;=$D58),($D61-SUM($G71:BZ71))*CA64/12,0)</f>
        <v>0</v>
      </c>
      <c r="CB70" s="37">
        <f>IF(AND(CB$4-$H$4&gt;0,CB$4-$H$4&lt;=$D58),($D61-SUM($G71:CA71))*CB64/12,0)</f>
        <v>0</v>
      </c>
      <c r="CC70" s="37">
        <f>IF(AND(CC$4-$H$4&gt;0,CC$4-$H$4&lt;=$D58),($D61-SUM($G71:CB71))*CC64/12,0)</f>
        <v>0</v>
      </c>
      <c r="CD70" s="37">
        <f>IF(AND(CD$4-$H$4&gt;0,CD$4-$H$4&lt;=$D58),($D61-SUM($G71:CC71))*CD64/12,0)</f>
        <v>0</v>
      </c>
      <c r="CE70" s="37">
        <f>IF(AND(CE$4-$H$4&gt;0,CE$4-$H$4&lt;=$D58),($D61-SUM($G71:CD71))*CE64/12,0)</f>
        <v>0</v>
      </c>
      <c r="CF70" s="37">
        <f>IF(AND(CF$4-$H$4&gt;0,CF$4-$H$4&lt;=$D58),($D61-SUM($G71:CE71))*CF64/12,0)</f>
        <v>0</v>
      </c>
      <c r="CG70" s="37">
        <f>IF(AND(CG$4-$H$4&gt;0,CG$4-$H$4&lt;=$D58),($D61-SUM($G71:CF71))*CG64/12,0)</f>
        <v>0</v>
      </c>
      <c r="CH70" s="37">
        <f>IF(AND(CH$4-$H$4&gt;0,CH$4-$H$4&lt;=$D58),($D61-SUM($G71:CG71))*CH64/12,0)</f>
        <v>0</v>
      </c>
      <c r="CI70" s="37">
        <f>IF(AND(CI$4-$H$4&gt;0,CI$4-$H$4&lt;=$D58),($D61-SUM($G71:CH71))*CI64/12,0)</f>
        <v>0</v>
      </c>
      <c r="CJ70" s="37">
        <f>IF(AND(CJ$4-$H$4&gt;0,CJ$4-$H$4&lt;=$D58),($D61-SUM($G71:CI71))*CJ64/12,0)</f>
        <v>0</v>
      </c>
      <c r="CK70" s="37">
        <f>IF(AND(CK$4-$H$4&gt;0,CK$4-$H$4&lt;=$D58),($D61-SUM($G71:CJ71))*CK64/12,0)</f>
        <v>0</v>
      </c>
      <c r="CL70" s="37">
        <f>IF(AND(CL$4-$H$4&gt;0,CL$4-$H$4&lt;=$D58),($D61-SUM($G71:CK71))*CL64/12,0)</f>
        <v>0</v>
      </c>
      <c r="CM70" s="37">
        <f>IF(AND(CM$4-$H$4&gt;0,CM$4-$H$4&lt;=$D58),($D61-SUM($G71:CL71))*CM64/12,0)</f>
        <v>0</v>
      </c>
      <c r="CN70" s="37">
        <f>IF(AND(CN$4-$H$4&gt;0,CN$4-$H$4&lt;=$D58),($D61-SUM($G71:CM71))*CN64/12,0)</f>
        <v>0</v>
      </c>
      <c r="CO70" s="37">
        <f>IF(AND(CO$4-$H$4&gt;0,CO$4-$H$4&lt;=$D58),($D61-SUM($G71:CN71))*CO64/12,0)</f>
        <v>0</v>
      </c>
      <c r="CP70" s="37">
        <f>IF(AND(CP$4-$H$4&gt;0,CP$4-$H$4&lt;=$D58),($D61-SUM($G71:CO71))*CP64/12,0)</f>
        <v>0</v>
      </c>
      <c r="CQ70" s="37">
        <f>IF(AND(CQ$4-$H$4&gt;0,CQ$4-$H$4&lt;=$D58),($D61-SUM($G71:CP71))*CQ64/12,0)</f>
        <v>0</v>
      </c>
      <c r="CR70" s="37">
        <f>IF(AND(CR$4-$H$4&gt;0,CR$4-$H$4&lt;=$D58),($D61-SUM($G71:CQ71))*CR64/12,0)</f>
        <v>0</v>
      </c>
      <c r="CS70" s="37">
        <f>IF(AND(CS$4-$H$4&gt;0,CS$4-$H$4&lt;=$D58),($D61-SUM($G71:CR71))*CS64/12,0)</f>
        <v>0</v>
      </c>
      <c r="CT70" s="37">
        <f>IF(AND(CT$4-$H$4&gt;0,CT$4-$H$4&lt;=$D58),($D61-SUM($G71:CS71))*CT64/12,0)</f>
        <v>0</v>
      </c>
      <c r="CU70" s="37">
        <f>IF(AND(CU$4-$H$4&gt;0,CU$4-$H$4&lt;=$D58),($D61-SUM($G71:CT71))*CU64/12,0)</f>
        <v>0</v>
      </c>
      <c r="CV70" s="37">
        <f>IF(AND(CV$4-$H$4&gt;0,CV$4-$H$4&lt;=$D58),($D61-SUM($G71:CU71))*CV64/12,0)</f>
        <v>0</v>
      </c>
      <c r="CW70" s="37">
        <f>IF(AND(CW$4-$H$4&gt;0,CW$4-$H$4&lt;=$D58),($D61-SUM($G71:CV71))*CW64/12,0)</f>
        <v>0</v>
      </c>
      <c r="CX70" s="37">
        <f>IF(AND(CX$4-$H$4&gt;0,CX$4-$H$4&lt;=$D58),($D61-SUM($G71:CW71))*CX64/12,0)</f>
        <v>0</v>
      </c>
      <c r="CY70" s="37">
        <f>IF(AND(CY$4-$H$4&gt;0,CY$4-$H$4&lt;=$D58),($D61-SUM($G71:CX71))*CY64/12,0)</f>
        <v>0</v>
      </c>
      <c r="CZ70" s="37">
        <f>IF(AND(CZ$4-$H$4&gt;0,CZ$4-$H$4&lt;=$D58),($D61-SUM($G71:CY71))*CZ64/12,0)</f>
        <v>0</v>
      </c>
      <c r="DA70" s="37">
        <f>IF(AND(DA$4-$H$4&gt;0,DA$4-$H$4&lt;=$D58),($D61-SUM($G71:CZ71))*DA64/12,0)</f>
        <v>0</v>
      </c>
      <c r="DB70" s="37">
        <f>IF(AND(DB$4-$H$4&gt;0,DB$4-$H$4&lt;=$D58),($D61-SUM($G71:DA71))*DB64/12,0)</f>
        <v>0</v>
      </c>
      <c r="DC70" s="37">
        <f>IF(AND(DC$4-$H$4&gt;0,DC$4-$H$4&lt;=$D58),($D61-SUM($G71:DB71))*DC64/12,0)</f>
        <v>0</v>
      </c>
      <c r="DD70" s="37">
        <f>IF(AND(DD$4-$H$4&gt;0,DD$4-$H$4&lt;=$D58),($D61-SUM($G71:DC71))*DD64/12,0)</f>
        <v>0</v>
      </c>
      <c r="DE70" s="37">
        <f>IF(AND(DE$4-$H$4&gt;0,DE$4-$H$4&lt;=$D58),($D61-SUM($G71:DD71))*DE64/12,0)</f>
        <v>0</v>
      </c>
      <c r="DF70" s="37">
        <f>IF(AND(DF$4-$H$4&gt;0,DF$4-$H$4&lt;=$D58),($D61-SUM($G71:DE71))*DF64/12,0)</f>
        <v>0</v>
      </c>
      <c r="DG70" s="37">
        <f>IF(AND(DG$4-$H$4&gt;0,DG$4-$H$4&lt;=$D58),($D61-SUM($G71:DF71))*DG64/12,0)</f>
        <v>0</v>
      </c>
      <c r="DH70" s="37">
        <f>IF(AND(DH$4-$H$4&gt;0,DH$4-$H$4&lt;=$D58),($D61-SUM($G71:DG71))*DH64/12,0)</f>
        <v>0</v>
      </c>
      <c r="DI70" s="37">
        <f>IF(AND(DI$4-$H$4&gt;0,DI$4-$H$4&lt;=$D58),($D61-SUM($G71:DH71))*DI64/12,0)</f>
        <v>0</v>
      </c>
      <c r="DJ70" s="37">
        <f>IF(AND(DJ$4-$H$4&gt;0,DJ$4-$H$4&lt;=$D58),($D61-SUM($G71:DI71))*DJ64/12,0)</f>
        <v>0</v>
      </c>
      <c r="DK70" s="37">
        <f>IF(AND(DK$4-$H$4&gt;0,DK$4-$H$4&lt;=$D58),($D61-SUM($G71:DJ71))*DK64/12,0)</f>
        <v>0</v>
      </c>
      <c r="DL70" s="37">
        <f>IF(AND(DL$4-$H$4&gt;0,DL$4-$H$4&lt;=$D58),($D61-SUM($G71:DK71))*DL64/12,0)</f>
        <v>0</v>
      </c>
      <c r="DM70" s="37">
        <f>IF(AND(DM$4-$H$4&gt;0,DM$4-$H$4&lt;=$D58),($D61-SUM($G71:DL71))*DM64/12,0)</f>
        <v>0</v>
      </c>
      <c r="DN70" s="37">
        <f>IF(AND(DN$4-$H$4&gt;0,DN$4-$H$4&lt;=$D58),($D61-SUM($G71:DM71))*DN64/12,0)</f>
        <v>0</v>
      </c>
      <c r="DO70" s="37">
        <f>IF(AND(DO$4-$H$4&gt;0,DO$4-$H$4&lt;=$D58),($D61-SUM($G71:DN71))*DO64/12,0)</f>
        <v>0</v>
      </c>
      <c r="DP70" s="37">
        <f>IF(AND(DP$4-$H$4&gt;0,DP$4-$H$4&lt;=$D58),($D61-SUM($G71:DO71))*DP64/12,0)</f>
        <v>0</v>
      </c>
      <c r="DQ70" s="37">
        <f>IF(AND(DQ$4-$H$4&gt;0,DQ$4-$H$4&lt;=$D58),($D61-SUM($G71:DP71))*DQ64/12,0)</f>
        <v>0</v>
      </c>
      <c r="DR70" s="37">
        <f>IF(AND(DR$4-$H$4&gt;0,DR$4-$H$4&lt;=$D58),($D61-SUM($G71:DQ71))*DR64/12,0)</f>
        <v>0</v>
      </c>
      <c r="DS70" s="37">
        <f>IF(AND(DS$4-$H$4&gt;0,DS$4-$H$4&lt;=$D58),($D61-SUM($G71:DR71))*DS64/12,0)</f>
        <v>0</v>
      </c>
      <c r="DT70" s="37">
        <f>IF(AND(DT$4-$H$4&gt;0,DT$4-$H$4&lt;=$D58),($D61-SUM($G71:DS71))*DT64/12,0)</f>
        <v>0</v>
      </c>
      <c r="DU70" s="37">
        <f>IF(AND(DU$4-$H$4&gt;0,DU$4-$H$4&lt;=$D58),($D61-SUM($G71:DT71))*DU64/12,0)</f>
        <v>0</v>
      </c>
      <c r="DV70" s="37">
        <f>IF(AND(DV$4-$H$4&gt;0,DV$4-$H$4&lt;=$D58),($D61-SUM($G71:DU71))*DV64/12,0)</f>
        <v>0</v>
      </c>
      <c r="DW70" s="37">
        <f>IF(AND(DW$4-$H$4&gt;0,DW$4-$H$4&lt;=$D58),($D61-SUM($G71:DV71))*DW64/12,0)</f>
        <v>0</v>
      </c>
      <c r="DX70" s="37">
        <f>IF(AND(DX$4-$H$4&gt;0,DX$4-$H$4&lt;=$D58),($D61-SUM($G71:DW71))*DX64/12,0)</f>
        <v>0</v>
      </c>
      <c r="DY70" s="37">
        <f>IF(AND(DY$4-$H$4&gt;0,DY$4-$H$4&lt;=$D58),($D61-SUM($G71:DX71))*DY64/12,0)</f>
        <v>0</v>
      </c>
      <c r="DZ70" s="37">
        <f>IF(AND(DZ$4-$H$4&gt;0,DZ$4-$H$4&lt;=$D58),($D61-SUM($G71:DY71))*DZ64/12,0)</f>
        <v>0</v>
      </c>
      <c r="EA70" s="37">
        <f>IF(AND(EA$4-$H$4&gt;0,EA$4-$H$4&lt;=$D58),($D61-SUM($G71:DZ71))*EA64/12,0)</f>
        <v>0</v>
      </c>
      <c r="EB70" s="37">
        <f>IF(AND(EB$4-$H$4&gt;0,EB$4-$H$4&lt;=$D58),($D61-SUM($G71:EA71))*EB64/12,0)</f>
        <v>0</v>
      </c>
      <c r="EC70" s="37">
        <f>IF(AND(EC$4-$H$4&gt;0,EC$4-$H$4&lt;=$D58),($D61-SUM($G71:EB71))*EC64/12,0)</f>
        <v>0</v>
      </c>
      <c r="ED70" s="37">
        <f>IF(AND(ED$4-$H$4&gt;0,ED$4-$H$4&lt;=$D58),($D61-SUM($G71:EC71))*ED64/12,0)</f>
        <v>0</v>
      </c>
      <c r="EE70" s="37">
        <f>IF(AND(EE$4-$H$4&gt;0,EE$4-$H$4&lt;=$D58),($D61-SUM($G71:ED71))*EE64/12,0)</f>
        <v>0</v>
      </c>
      <c r="EF70" s="37">
        <f>IF(AND(EF$4-$H$4&gt;0,EF$4-$H$4&lt;=$D58),($D61-SUM($G71:EE71))*EF64/12,0)</f>
        <v>0</v>
      </c>
      <c r="EG70" s="37">
        <f>IF(AND(EG$4-$H$4&gt;0,EG$4-$H$4&lt;=$D58),($D61-SUM($G71:EF71))*EG64/12,0)</f>
        <v>0</v>
      </c>
      <c r="EH70" s="37">
        <f>IF(AND(EH$4-$H$4&gt;0,EH$4-$H$4&lt;=$D58),($D61-SUM($G71:EG71))*EH64/12,0)</f>
        <v>0</v>
      </c>
      <c r="EI70" s="37">
        <f>IF(AND(EI$4-$H$4&gt;0,EI$4-$H$4&lt;=$D58),($D61-SUM($G71:EH71))*EI64/12,0)</f>
        <v>0</v>
      </c>
      <c r="EJ70" s="37">
        <f>IF(AND(EJ$4-$H$4&gt;0,EJ$4-$H$4&lt;=$D58),($D61-SUM($G71:EI71))*EJ64/12,0)</f>
        <v>0</v>
      </c>
      <c r="EK70" s="37">
        <f>IF(AND(EK$4-$H$4&gt;0,EK$4-$H$4&lt;=$D58),($D61-SUM($G71:EJ71))*EK64/12,0)</f>
        <v>0</v>
      </c>
      <c r="EL70" s="37">
        <f>IF(AND(EL$4-$H$4&gt;0,EL$4-$H$4&lt;=$D58),($D61-SUM($G71:EK71))*EL64/12,0)</f>
        <v>0</v>
      </c>
      <c r="EM70" s="37">
        <f>IF(AND(EM$4-$H$4&gt;0,EM$4-$H$4&lt;=$D58),($D61-SUM($G71:EL71))*EM64/12,0)</f>
        <v>0</v>
      </c>
      <c r="EN70" s="37">
        <f>IF(AND(EN$4-$H$4&gt;0,EN$4-$H$4&lt;=$D58),($D61-SUM($G71:EM71))*EN64/12,0)</f>
        <v>0</v>
      </c>
      <c r="EO70" s="37">
        <f>IF(AND(EO$4-$H$4&gt;0,EO$4-$H$4&lt;=$D58),($D61-SUM($G71:EN71))*EO64/12,0)</f>
        <v>0</v>
      </c>
      <c r="EP70" s="37">
        <f>IF(AND(EP$4-$H$4&gt;0,EP$4-$H$4&lt;=$D58),($D61-SUM($G71:EO71))*EP64/12,0)</f>
        <v>0</v>
      </c>
      <c r="EQ70" s="37">
        <f>IF(AND(EQ$4-$H$4&gt;0,EQ$4-$H$4&lt;=$D58),($D61-SUM($G71:EP71))*EQ64/12,0)</f>
        <v>0</v>
      </c>
      <c r="ER70" s="37">
        <f>IF(AND(ER$4-$H$4&gt;0,ER$4-$H$4&lt;=$D58),($D61-SUM($G71:EQ71))*ER64/12,0)</f>
        <v>0</v>
      </c>
      <c r="ES70" s="37">
        <f>IF(AND(ES$4-$H$4&gt;0,ES$4-$H$4&lt;=$D58),($D61-SUM($G71:ER71))*ES64/12,0)</f>
        <v>0</v>
      </c>
      <c r="ET70" s="37">
        <f>IF(AND(ET$4-$H$4&gt;0,ET$4-$H$4&lt;=$D58),($D61-SUM($G71:ES71))*ET64/12,0)</f>
        <v>0</v>
      </c>
      <c r="EU70" s="37">
        <f>IF(AND(EU$4-$H$4&gt;0,EU$4-$H$4&lt;=$D58),($D61-SUM($G71:ET71))*EU64/12,0)</f>
        <v>0</v>
      </c>
      <c r="EV70" s="37">
        <f>IF(AND(EV$4-$H$4&gt;0,EV$4-$H$4&lt;=$D58),($D61-SUM($G71:EU71))*EV64/12,0)</f>
        <v>0</v>
      </c>
      <c r="EW70" s="37">
        <f>IF(AND(EW$4-$H$4&gt;0,EW$4-$H$4&lt;=$D58),($D61-SUM($G71:EV71))*EW64/12,0)</f>
        <v>0</v>
      </c>
      <c r="EX70" s="37">
        <f>IF(AND(EX$4-$H$4&gt;0,EX$4-$H$4&lt;=$D58),($D61-SUM($G71:EW71))*EX64/12,0)</f>
        <v>0</v>
      </c>
      <c r="EY70" s="37">
        <f>IF(AND(EY$4-$H$4&gt;0,EY$4-$H$4&lt;=$D58),($D61-SUM($G71:EX71))*EY64/12,0)</f>
        <v>0</v>
      </c>
      <c r="EZ70" s="37">
        <f>IF(AND(EZ$4-$H$4&gt;0,EZ$4-$H$4&lt;=$D58),($D61-SUM($G71:EY71))*EZ64/12,0)</f>
        <v>0</v>
      </c>
      <c r="FA70" s="37">
        <f>IF(AND(FA$4-$H$4&gt;0,FA$4-$H$4&lt;=$D58),($D61-SUM($G71:EZ71))*FA64/12,0)</f>
        <v>0</v>
      </c>
      <c r="FB70" s="37">
        <f>IF(AND(FB$4-$H$4&gt;0,FB$4-$H$4&lt;=$D58),($D61-SUM($G71:FA71))*FB64/12,0)</f>
        <v>0</v>
      </c>
      <c r="FC70" s="37">
        <f>IF(AND(FC$4-$H$4&gt;0,FC$4-$H$4&lt;=$D58),($D61-SUM($G71:FB71))*FC64/12,0)</f>
        <v>0</v>
      </c>
      <c r="FD70" s="37">
        <f>IF(AND(FD$4-$H$4&gt;0,FD$4-$H$4&lt;=$D58),($D61-SUM($G71:FC71))*FD64/12,0)</f>
        <v>0</v>
      </c>
      <c r="FE70" s="37">
        <f>IF(AND(FE$4-$H$4&gt;0,FE$4-$H$4&lt;=$D58),($D61-SUM($G71:FD71))*FE64/12,0)</f>
        <v>0</v>
      </c>
      <c r="FF70" s="37">
        <f>IF(AND(FF$4-$H$4&gt;0,FF$4-$H$4&lt;=$D58),($D61-SUM($G71:FE71))*FF64/12,0)</f>
        <v>0</v>
      </c>
      <c r="FG70" s="37">
        <f>IF(AND(FG$4-$H$4&gt;0,FG$4-$H$4&lt;=$D58),($D61-SUM($G71:FF71))*FG64/12,0)</f>
        <v>0</v>
      </c>
      <c r="FH70" s="37">
        <f>IF(AND(FH$4-$H$4&gt;0,FH$4-$H$4&lt;=$D58),($D61-SUM($G71:FG71))*FH64/12,0)</f>
        <v>0</v>
      </c>
      <c r="FI70" s="37">
        <f>IF(AND(FI$4-$H$4&gt;0,FI$4-$H$4&lt;=$D58),($D61-SUM($G71:FH71))*FI64/12,0)</f>
        <v>0</v>
      </c>
      <c r="FJ70" s="37">
        <f>IF(AND(FJ$4-$H$4&gt;0,FJ$4-$H$4&lt;=$D58),($D61-SUM($G71:FI71))*FJ64/12,0)</f>
        <v>0</v>
      </c>
      <c r="FK70" s="37">
        <f>IF(AND(FK$4-$H$4&gt;0,FK$4-$H$4&lt;=$D58),($D61-SUM($G71:FJ71))*FK64/12,0)</f>
        <v>0</v>
      </c>
      <c r="FL70" s="37">
        <f>IF(AND(FL$4-$H$4&gt;0,FL$4-$H$4&lt;=$D58),($D61-SUM($G71:FK71))*FL64/12,0)</f>
        <v>0</v>
      </c>
      <c r="FM70" s="37">
        <f>IF(AND(FM$4-$H$4&gt;0,FM$4-$H$4&lt;=$D58),($D61-SUM($G71:FL71))*FM64/12,0)</f>
        <v>0</v>
      </c>
      <c r="FN70" s="37">
        <f>IF(AND(FN$4-$H$4&gt;0,FN$4-$H$4&lt;=$D58),($D61-SUM($G71:FM71))*FN64/12,0)</f>
        <v>0</v>
      </c>
      <c r="FO70" s="37">
        <f>IF(AND(FO$4-$H$4&gt;0,FO$4-$H$4&lt;=$D58),($D61-SUM($G71:FN71))*FO64/12,0)</f>
        <v>0</v>
      </c>
      <c r="FP70" s="37">
        <f>IF(AND(FP$4-$H$4&gt;0,FP$4-$H$4&lt;=$D58),($D61-SUM($G71:FO71))*FP64/12,0)</f>
        <v>0</v>
      </c>
      <c r="FQ70" s="37">
        <f>IF(AND(FQ$4-$H$4&gt;0,FQ$4-$H$4&lt;=$D58),($D61-SUM($G71:FP71))*FQ64/12,0)</f>
        <v>0</v>
      </c>
      <c r="FR70" s="37">
        <f>IF(AND(FR$4-$H$4&gt;0,FR$4-$H$4&lt;=$D58),($D61-SUM($G71:FQ71))*FR64/12,0)</f>
        <v>0</v>
      </c>
      <c r="FS70" s="37">
        <f>IF(AND(FS$4-$H$4&gt;0,FS$4-$H$4&lt;=$D58),($D61-SUM($G71:FR71))*FS64/12,0)</f>
        <v>0</v>
      </c>
      <c r="FT70" s="37">
        <f>IF(AND(FT$4-$H$4&gt;0,FT$4-$H$4&lt;=$D58),($D61-SUM($G71:FS71))*FT64/12,0)</f>
        <v>0</v>
      </c>
      <c r="FU70" s="37">
        <f>IF(AND(FU$4-$H$4&gt;0,FU$4-$H$4&lt;=$D58),($D61-SUM($G71:FT71))*FU64/12,0)</f>
        <v>0</v>
      </c>
      <c r="FV70" s="37">
        <f>IF(AND(FV$4-$H$4&gt;0,FV$4-$H$4&lt;=$D58),($D61-SUM($G71:FU71))*FV64/12,0)</f>
        <v>0</v>
      </c>
      <c r="FW70" s="37">
        <f>IF(AND(FW$4-$H$4&gt;0,FW$4-$H$4&lt;=$D58),($D61-SUM($G71:FV71))*FW64/12,0)</f>
        <v>0</v>
      </c>
      <c r="FX70" s="37">
        <f>IF(AND(FX$4-$H$4&gt;0,FX$4-$H$4&lt;=$D58),($D61-SUM($G71:FW71))*FX64/12,0)</f>
        <v>0</v>
      </c>
      <c r="FY70" s="37">
        <f>IF(AND(FY$4-$H$4&gt;0,FY$4-$H$4&lt;=$D58),($D61-SUM($G71:FX71))*FY64/12,0)</f>
        <v>0</v>
      </c>
      <c r="FZ70" s="37">
        <f>IF(AND(FZ$4-$H$4&gt;0,FZ$4-$H$4&lt;=$D58),($D61-SUM($G71:FY71))*FZ64/12,0)</f>
        <v>0</v>
      </c>
      <c r="GA70" s="37">
        <f>IF(AND(GA$4-$H$4&gt;0,GA$4-$H$4&lt;=$D58),($D61-SUM($G71:FZ71))*GA64/12,0)</f>
        <v>0</v>
      </c>
      <c r="GB70" s="37">
        <f>IF(AND(GB$4-$H$4&gt;0,GB$4-$H$4&lt;=$D58),($D61-SUM($G71:GA71))*GB64/12,0)</f>
        <v>0</v>
      </c>
      <c r="GC70" s="37">
        <f>IF(AND(GC$4-$H$4&gt;0,GC$4-$H$4&lt;=$D58),($D61-SUM($G71:GB71))*GC64/12,0)</f>
        <v>0</v>
      </c>
      <c r="GD70" s="37">
        <f>IF(AND(GD$4-$H$4&gt;0,GD$4-$H$4&lt;=$D58),($D61-SUM($G71:GC71))*GD64/12,0)</f>
        <v>0</v>
      </c>
      <c r="GE70" s="37">
        <f>IF(AND(GE$4-$H$4&gt;0,GE$4-$H$4&lt;=$D58),($D61-SUM($G71:GD71))*GE64/12,0)</f>
        <v>0</v>
      </c>
      <c r="GF70" s="37">
        <f>IF(AND(GF$4-$H$4&gt;0,GF$4-$H$4&lt;=$D58),($D61-SUM($G71:GE71))*GF64/12,0)</f>
        <v>0</v>
      </c>
      <c r="GG70" s="37">
        <f>IF(AND(GG$4-$H$4&gt;0,GG$4-$H$4&lt;=$D58),($D61-SUM($G71:GF71))*GG64/12,0)</f>
        <v>0</v>
      </c>
      <c r="GH70" s="37">
        <f>IF(AND(GH$4-$H$4&gt;0,GH$4-$H$4&lt;=$D58),($D61-SUM($G71:GG71))*GH64/12,0)</f>
        <v>0</v>
      </c>
      <c r="GI70" s="37">
        <f>IF(AND(GI$4-$H$4&gt;0,GI$4-$H$4&lt;=$D58),($D61-SUM($G71:GH71))*GI64/12,0)</f>
        <v>0</v>
      </c>
      <c r="GJ70" s="37">
        <f>IF(AND(GJ$4-$H$4&gt;0,GJ$4-$H$4&lt;=$D58),($D61-SUM($G71:GI71))*GJ64/12,0)</f>
        <v>0</v>
      </c>
      <c r="GK70" s="37">
        <f>IF(AND(GK$4-$H$4&gt;0,GK$4-$H$4&lt;=$D58),($D61-SUM($G71:GJ71))*GK64/12,0)</f>
        <v>0</v>
      </c>
      <c r="GL70" s="37">
        <f>IF(AND(GL$4-$H$4&gt;0,GL$4-$H$4&lt;=$D58),($D61-SUM($G71:GK71))*GL64/12,0)</f>
        <v>0</v>
      </c>
      <c r="GM70" s="37">
        <f>IF(AND(GM$4-$H$4&gt;0,GM$4-$H$4&lt;=$D58),($D61-SUM($G71:GL71))*GM64/12,0)</f>
        <v>0</v>
      </c>
      <c r="GN70" s="37">
        <f>IF(AND(GN$4-$H$4&gt;0,GN$4-$H$4&lt;=$D58),($D61-SUM($G71:GM71))*GN64/12,0)</f>
        <v>0</v>
      </c>
      <c r="GO70" s="37">
        <f>IF(AND(GO$4-$H$4&gt;0,GO$4-$H$4&lt;=$D58),($D61-SUM($G71:GN71))*GO64/12,0)</f>
        <v>0</v>
      </c>
      <c r="GP70" s="37">
        <f>IF(AND(GP$4-$H$4&gt;0,GP$4-$H$4&lt;=$D58),($D61-SUM($G71:GO71))*GP64/12,0)</f>
        <v>0</v>
      </c>
      <c r="GQ70" s="37">
        <f>IF(AND(GQ$4-$H$4&gt;0,GQ$4-$H$4&lt;=$D58),($D61-SUM($G71:GP71))*GQ64/12,0)</f>
        <v>0</v>
      </c>
      <c r="GR70" s="37">
        <f>IF(AND(GR$4-$H$4&gt;0,GR$4-$H$4&lt;=$D58),($D61-SUM($G71:GQ71))*GR64/12,0)</f>
        <v>0</v>
      </c>
      <c r="GS70" s="37">
        <f>IF(AND(GS$4-$H$4&gt;0,GS$4-$H$4&lt;=$D58),($D61-SUM($G71:GR71))*GS64/12,0)</f>
        <v>0</v>
      </c>
      <c r="GT70" s="37">
        <f>IF(AND(GT$4-$H$4&gt;0,GT$4-$H$4&lt;=$D58),($D61-SUM($G71:GS71))*GT64/12,0)</f>
        <v>0</v>
      </c>
      <c r="GU70" s="37">
        <f>IF(AND(GU$4-$H$4&gt;0,GU$4-$H$4&lt;=$D58),($D61-SUM($G71:GT71))*GU64/12,0)</f>
        <v>0</v>
      </c>
      <c r="GV70" s="37">
        <f>IF(AND(GV$4-$H$4&gt;0,GV$4-$H$4&lt;=$D58),($D61-SUM($G71:GU71))*GV64/12,0)</f>
        <v>0</v>
      </c>
      <c r="GW70" s="37">
        <f>IF(AND(GW$4-$H$4&gt;0,GW$4-$H$4&lt;=$D58),($D61-SUM($G71:GV71))*GW64/12,0)</f>
        <v>0</v>
      </c>
      <c r="GX70" s="37">
        <f>IF(AND(GX$4-$H$4&gt;0,GX$4-$H$4&lt;=$D58),($D61-SUM($G71:GW71))*GX64/12,0)</f>
        <v>0</v>
      </c>
      <c r="GY70" s="37">
        <f>IF(AND(GY$4-$H$4&gt;0,GY$4-$H$4&lt;=$D58),($D61-SUM($G71:GX71))*GY64/12,0)</f>
        <v>0</v>
      </c>
      <c r="GZ70" s="37">
        <f>IF(AND(GZ$4-$H$4&gt;0,GZ$4-$H$4&lt;=$D58),($D61-SUM($G71:GY71))*GZ64/12,0)</f>
        <v>0</v>
      </c>
      <c r="HA70" s="37">
        <f>IF(AND(HA$4-$H$4&gt;0,HA$4-$H$4&lt;=$D58),($D61-SUM($G71:GZ71))*HA64/12,0)</f>
        <v>0</v>
      </c>
      <c r="HB70" s="37">
        <f>IF(AND(HB$4-$H$4&gt;0,HB$4-$H$4&lt;=$D58),($D61-SUM($G71:HA71))*HB64/12,0)</f>
        <v>0</v>
      </c>
      <c r="HC70" s="37">
        <f>IF(AND(HC$4-$H$4&gt;0,HC$4-$H$4&lt;=$D58),($D61-SUM($G71:HB71))*HC64/12,0)</f>
        <v>0</v>
      </c>
      <c r="HD70" s="37">
        <f>IF(AND(HD$4-$H$4&gt;0,HD$4-$H$4&lt;=$D58),($D61-SUM($G71:HC71))*HD64/12,0)</f>
        <v>0</v>
      </c>
      <c r="HE70" s="37">
        <f>IF(AND(HE$4-$H$4&gt;0,HE$4-$H$4&lt;=$D58),($D61-SUM($G71:HD71))*HE64/12,0)</f>
        <v>0</v>
      </c>
      <c r="HF70" s="37">
        <f>IF(AND(HF$4-$H$4&gt;0,HF$4-$H$4&lt;=$D58),($D61-SUM($G71:HE71))*HF64/12,0)</f>
        <v>0</v>
      </c>
      <c r="HG70" s="37">
        <f>IF(AND(HG$4-$H$4&gt;0,HG$4-$H$4&lt;=$D58),($D61-SUM($G71:HF71))*HG64/12,0)</f>
        <v>0</v>
      </c>
      <c r="HH70" s="37">
        <f>IF(AND(HH$4-$H$4&gt;0,HH$4-$H$4&lt;=$D58),($D61-SUM($G71:HG71))*HH64/12,0)</f>
        <v>0</v>
      </c>
      <c r="HI70" s="37">
        <f>IF(AND(HI$4-$H$4&gt;0,HI$4-$H$4&lt;=$D58),($D61-SUM($G71:HH71))*HI64/12,0)</f>
        <v>0</v>
      </c>
      <c r="HJ70" s="37">
        <f>IF(AND(HJ$4-$H$4&gt;0,HJ$4-$H$4&lt;=$D58),($D61-SUM($G71:HI71))*HJ64/12,0)</f>
        <v>0</v>
      </c>
      <c r="HK70" s="37">
        <f>IF(AND(HK$4-$H$4&gt;0,HK$4-$H$4&lt;=$D58),($D61-SUM($G71:HJ71))*HK64/12,0)</f>
        <v>0</v>
      </c>
      <c r="HL70" s="37">
        <f>IF(AND(HL$4-$H$4&gt;0,HL$4-$H$4&lt;=$D58),($D61-SUM($G71:HK71))*HL64/12,0)</f>
        <v>0</v>
      </c>
      <c r="HM70" s="37">
        <f>IF(AND(HM$4-$H$4&gt;0,HM$4-$H$4&lt;=$D58),($D61-SUM($G71:HL71))*HM64/12,0)</f>
        <v>0</v>
      </c>
      <c r="HN70" s="37">
        <f>IF(AND(HN$4-$H$4&gt;0,HN$4-$H$4&lt;=$D58),($D61-SUM($G71:HM71))*HN64/12,0)</f>
        <v>0</v>
      </c>
      <c r="HO70" s="37">
        <f>IF(AND(HO$4-$H$4&gt;0,HO$4-$H$4&lt;=$D58),($D61-SUM($G71:HN71))*HO64/12,0)</f>
        <v>0</v>
      </c>
      <c r="HP70" s="37">
        <f>IF(AND(HP$4-$H$4&gt;0,HP$4-$H$4&lt;=$D58),($D61-SUM($G71:HO71))*HP64/12,0)</f>
        <v>0</v>
      </c>
      <c r="HQ70" s="37">
        <f>IF(AND(HQ$4-$H$4&gt;0,HQ$4-$H$4&lt;=$D58),($D61-SUM($G71:HP71))*HQ64/12,0)</f>
        <v>0</v>
      </c>
      <c r="HR70" s="37">
        <f>IF(AND(HR$4-$H$4&gt;0,HR$4-$H$4&lt;=$D58),($D61-SUM($G71:HQ71))*HR64/12,0)</f>
        <v>0</v>
      </c>
      <c r="HS70" s="37">
        <f>IF(AND(HS$4-$H$4&gt;0,HS$4-$H$4&lt;=$D58),($D61-SUM($G71:HR71))*HS64/12,0)</f>
        <v>0</v>
      </c>
      <c r="HT70" s="37">
        <f>IF(AND(HT$4-$H$4&gt;0,HT$4-$H$4&lt;=$D58),($D61-SUM($G71:HS71))*HT64/12,0)</f>
        <v>0</v>
      </c>
      <c r="HU70" s="37">
        <f>IF(AND(HU$4-$H$4&gt;0,HU$4-$H$4&lt;=$D58),($D61-SUM($G71:HT71))*HU64/12,0)</f>
        <v>0</v>
      </c>
      <c r="HV70" s="37">
        <f>IF(AND(HV$4-$H$4&gt;0,HV$4-$H$4&lt;=$D58),($D61-SUM($G71:HU71))*HV64/12,0)</f>
        <v>0</v>
      </c>
      <c r="HW70" s="37">
        <f>IF(AND(HW$4-$H$4&gt;0,HW$4-$H$4&lt;=$D58),($D61-SUM($G71:HV71))*HW64/12,0)</f>
        <v>0</v>
      </c>
      <c r="HX70" s="37">
        <f>IF(AND(HX$4-$H$4&gt;0,HX$4-$H$4&lt;=$D58),($D61-SUM($G71:HW71))*HX64/12,0)</f>
        <v>0</v>
      </c>
      <c r="HY70" s="37">
        <f>IF(AND(HY$4-$H$4&gt;0,HY$4-$H$4&lt;=$D58),($D61-SUM($G71:HX71))*HY64/12,0)</f>
        <v>0</v>
      </c>
      <c r="HZ70" s="37">
        <f>IF(AND(HZ$4-$H$4&gt;0,HZ$4-$H$4&lt;=$D58),($D61-SUM($G71:HY71))*HZ64/12,0)</f>
        <v>0</v>
      </c>
      <c r="IA70" s="37">
        <f>IF(AND(IA$4-$H$4&gt;0,IA$4-$H$4&lt;=$D58),($D61-SUM($G71:HZ71))*IA64/12,0)</f>
        <v>0</v>
      </c>
      <c r="IB70" s="37">
        <f>IF(AND(IB$4-$H$4&gt;0,IB$4-$H$4&lt;=$D58),($D61-SUM($G71:IA71))*IB64/12,0)</f>
        <v>0</v>
      </c>
      <c r="IC70" s="37">
        <f>IF(AND(IC$4-$H$4&gt;0,IC$4-$H$4&lt;=$D58),($D61-SUM($G71:IB71))*IC64/12,0)</f>
        <v>0</v>
      </c>
      <c r="ID70" s="37">
        <f>IF(AND(ID$4-$H$4&gt;0,ID$4-$H$4&lt;=$D58),($D61-SUM($G71:IC71))*ID64/12,0)</f>
        <v>0</v>
      </c>
      <c r="IE70" s="37">
        <f>IF(AND(IE$4-$H$4&gt;0,IE$4-$H$4&lt;=$D58),($D61-SUM($G71:ID71))*IE64/12,0)</f>
        <v>0</v>
      </c>
      <c r="IF70" s="37">
        <f>IF(AND(IF$4-$H$4&gt;0,IF$4-$H$4&lt;=$D58),($D61-SUM($G71:IE71))*IF64/12,0)</f>
        <v>0</v>
      </c>
      <c r="IG70" s="37">
        <f>IF(AND(IG$4-$H$4&gt;0,IG$4-$H$4&lt;=$D58),($D61-SUM($G71:IF71))*IG64/12,0)</f>
        <v>0</v>
      </c>
      <c r="IH70" s="37">
        <f>IF(AND(IH$4-$H$4&gt;0,IH$4-$H$4&lt;=$D58),($D61-SUM($G71:IG71))*IH64/12,0)</f>
        <v>0</v>
      </c>
      <c r="II70" s="37">
        <f>IF(AND(II$4-$H$4&gt;0,II$4-$H$4&lt;=$D58),($D61-SUM($G71:IH71))*II64/12,0)</f>
        <v>0</v>
      </c>
      <c r="IJ70" s="37">
        <f>IF(AND(IJ$4-$H$4&gt;0,IJ$4-$H$4&lt;=$D58),($D61-SUM($G71:II71))*IJ64/12,0)</f>
        <v>0</v>
      </c>
      <c r="IK70" s="37">
        <f>IF(AND(IK$4-$H$4&gt;0,IK$4-$H$4&lt;=$D58),($D61-SUM($G71:IJ71))*IK64/12,0)</f>
        <v>0</v>
      </c>
      <c r="IL70" s="37">
        <f>IF(AND(IL$4-$H$4&gt;0,IL$4-$H$4&lt;=$D58),($D61-SUM($G71:IK71))*IL64/12,0)</f>
        <v>0</v>
      </c>
      <c r="IM70" s="37">
        <f>IF(AND(IM$4-$H$4&gt;0,IM$4-$H$4&lt;=$D58),($D61-SUM($G71:IL71))*IM64/12,0)</f>
        <v>0</v>
      </c>
      <c r="IN70" s="37">
        <f>IF(AND(IN$4-$H$4&gt;0,IN$4-$H$4&lt;=$D58),($D61-SUM($G71:IM71))*IN64/12,0)</f>
        <v>0</v>
      </c>
      <c r="IO70" s="37">
        <f>IF(AND(IO$4-$H$4&gt;0,IO$4-$H$4&lt;=$D58),($D61-SUM($G71:IN71))*IO64/12,0)</f>
        <v>0</v>
      </c>
      <c r="IP70" s="37">
        <f>IF(AND(IP$4-$H$4&gt;0,IP$4-$H$4&lt;=$D58),($D61-SUM($G71:IO71))*IP64/12,0)</f>
        <v>0</v>
      </c>
      <c r="IQ70" s="37">
        <f>IF(AND(IQ$4-$H$4&gt;0,IQ$4-$H$4&lt;=$D58),($D61-SUM($G71:IP71))*IQ64/12,0)</f>
        <v>0</v>
      </c>
      <c r="IR70" s="37">
        <f>IF(AND(IR$4-$H$4&gt;0,IR$4-$H$4&lt;=$D58),($D61-SUM($G71:IQ71))*IR64/12,0)</f>
        <v>0</v>
      </c>
      <c r="IS70" s="37">
        <f>IF(AND(IS$4-$H$4&gt;0,IS$4-$H$4&lt;=$D58),($D61-SUM($G71:IR71))*IS64/12,0)</f>
        <v>0</v>
      </c>
      <c r="IT70" s="37">
        <f>IF(AND(IT$4-$H$4&gt;0,IT$4-$H$4&lt;=$D58),($D61-SUM($G71:IS71))*IT64/12,0)</f>
        <v>0</v>
      </c>
      <c r="IU70" s="37">
        <f>IF(AND(IU$4-$H$4&gt;0,IU$4-$H$4&lt;=$D58),($D61-SUM($G71:IT71))*IU64/12,0)</f>
        <v>0</v>
      </c>
      <c r="IV70" s="37">
        <f>IF(AND(IV$4-$H$4&gt;0,IV$4-$H$4&lt;=$D58),($D61-SUM($G71:IU71))*IV64/12,0)</f>
        <v>0</v>
      </c>
      <c r="IW70" s="37">
        <f>IF(AND(IW$4-$H$4&gt;0,IW$4-$H$4&lt;=$D58),($D61-SUM($G71:IV71))*IW64/12,0)</f>
        <v>0</v>
      </c>
      <c r="IX70" s="37">
        <f>IF(AND(IX$4-$H$4&gt;0,IX$4-$H$4&lt;=$D58),($D61-SUM($G71:IW71))*IX64/12,0)</f>
        <v>0</v>
      </c>
      <c r="IY70" s="37">
        <f>IF(AND(IY$4-$H$4&gt;0,IY$4-$H$4&lt;=$D58),($D61-SUM($G71:IX71))*IY64/12,0)</f>
        <v>0</v>
      </c>
      <c r="IZ70" s="37">
        <f>IF(AND(IZ$4-$H$4&gt;0,IZ$4-$H$4&lt;=$D58),($D61-SUM($G71:IY71))*IZ64/12,0)</f>
        <v>0</v>
      </c>
      <c r="JA70" s="37">
        <f>IF(AND(JA$4-$H$4&gt;0,JA$4-$H$4&lt;=$D58),($D61-SUM($G71:IZ71))*JA64/12,0)</f>
        <v>0</v>
      </c>
      <c r="JB70" s="37">
        <f>IF(AND(JB$4-$H$4&gt;0,JB$4-$H$4&lt;=$D58),($D61-SUM($G71:JA71))*JB64/12,0)</f>
        <v>0</v>
      </c>
      <c r="JC70" s="37">
        <f>IF(AND(JC$4-$H$4&gt;0,JC$4-$H$4&lt;=$D58),($D61-SUM($G71:JB71))*JC64/12,0)</f>
        <v>0</v>
      </c>
      <c r="JD70" s="37">
        <f>IF(AND(JD$4-$H$4&gt;0,JD$4-$H$4&lt;=$D58),($D61-SUM($G71:JC71))*JD64/12,0)</f>
        <v>0</v>
      </c>
      <c r="JE70" s="37">
        <f>IF(AND(JE$4-$H$4&gt;0,JE$4-$H$4&lt;=$D58),($D61-SUM($G71:JD71))*JE64/12,0)</f>
        <v>0</v>
      </c>
      <c r="JF70" s="37">
        <f>IF(AND(JF$4-$H$4&gt;0,JF$4-$H$4&lt;=$D58),($D61-SUM($G71:JE71))*JF64/12,0)</f>
        <v>0</v>
      </c>
      <c r="JG70" s="37">
        <f>IF(AND(JG$4-$H$4&gt;0,JG$4-$H$4&lt;=$D58),($D61-SUM($G71:JF71))*JG64/12,0)</f>
        <v>0</v>
      </c>
      <c r="JH70" s="37">
        <f>IF(AND(JH$4-$H$4&gt;0,JH$4-$H$4&lt;=$D58),($D61-SUM($G71:JG71))*JH64/12,0)</f>
        <v>0</v>
      </c>
      <c r="JI70" s="37">
        <f>IF(AND(JI$4-$H$4&gt;0,JI$4-$H$4&lt;=$D58),($D61-SUM($G71:JH71))*JI64/12,0)</f>
        <v>0</v>
      </c>
      <c r="JJ70" s="37">
        <f>IF(AND(JJ$4-$H$4&gt;0,JJ$4-$H$4&lt;=$D58),($D61-SUM($G71:JI71))*JJ64/12,0)</f>
        <v>0</v>
      </c>
      <c r="JK70" s="37">
        <f>IF(AND(JK$4-$H$4&gt;0,JK$4-$H$4&lt;=$D58),($D61-SUM($G71:JJ71))*JK64/12,0)</f>
        <v>0</v>
      </c>
      <c r="JL70" s="37">
        <f>IF(AND(JL$4-$H$4&gt;0,JL$4-$H$4&lt;=$D58),($D61-SUM($G71:JK71))*JL64/12,0)</f>
        <v>0</v>
      </c>
      <c r="JM70" s="37">
        <f>IF(AND(JM$4-$H$4&gt;0,JM$4-$H$4&lt;=$D58),($D61-SUM($G71:JL71))*JM64/12,0)</f>
        <v>0</v>
      </c>
      <c r="JN70" s="37">
        <f>IF(AND(JN$4-$H$4&gt;0,JN$4-$H$4&lt;=$D58),($D61-SUM($G71:JM71))*JN64/12,0)</f>
        <v>0</v>
      </c>
      <c r="JO70" s="37">
        <f>IF(AND(JO$4-$H$4&gt;0,JO$4-$H$4&lt;=$D58),($D61-SUM($G71:JN71))*JO64/12,0)</f>
        <v>0</v>
      </c>
      <c r="JP70" s="37">
        <f>IF(AND(JP$4-$H$4&gt;0,JP$4-$H$4&lt;=$D58),($D61-SUM($G71:JO71))*JP64/12,0)</f>
        <v>0</v>
      </c>
      <c r="JQ70" s="37">
        <f>IF(AND(JQ$4-$H$4&gt;0,JQ$4-$H$4&lt;=$D58),($D61-SUM($G71:JP71))*JQ64/12,0)</f>
        <v>0</v>
      </c>
      <c r="JR70" s="37">
        <f>IF(AND(JR$4-$H$4&gt;0,JR$4-$H$4&lt;=$D58),($D61-SUM($G71:JQ71))*JR64/12,0)</f>
        <v>0</v>
      </c>
      <c r="JS70" s="37">
        <f>IF(AND(JS$4-$H$4&gt;0,JS$4-$H$4&lt;=$D58),($D61-SUM($G71:JR71))*JS64/12,0)</f>
        <v>0</v>
      </c>
      <c r="JT70" s="37">
        <f>IF(AND(JT$4-$H$4&gt;0,JT$4-$H$4&lt;=$D58),($D61-SUM($G71:JS71))*JT64/12,0)</f>
        <v>0</v>
      </c>
      <c r="JU70" s="37">
        <f>IF(AND(JU$4-$H$4&gt;0,JU$4-$H$4&lt;=$D58),($D61-SUM($G71:JT71))*JU64/12,0)</f>
        <v>0</v>
      </c>
      <c r="JV70" s="37">
        <f>IF(AND(JV$4-$H$4&gt;0,JV$4-$H$4&lt;=$D58),($D61-SUM($G71:JU71))*JV64/12,0)</f>
        <v>0</v>
      </c>
      <c r="JW70" s="37">
        <f>IF(AND(JW$4-$H$4&gt;0,JW$4-$H$4&lt;=$D58),($D61-SUM($G71:JV71))*JW64/12,0)</f>
        <v>0</v>
      </c>
      <c r="JX70" s="37">
        <f>IF(AND(JX$4-$H$4&gt;0,JX$4-$H$4&lt;=$D58),($D61-SUM($G71:JW71))*JX64/12,0)</f>
        <v>0</v>
      </c>
      <c r="JY70" s="37">
        <f>IF(AND(JY$4-$H$4&gt;0,JY$4-$H$4&lt;=$D58),($D61-SUM($G71:JX71))*JY64/12,0)</f>
        <v>0</v>
      </c>
      <c r="JZ70" s="37">
        <f>IF(AND(JZ$4-$H$4&gt;0,JZ$4-$H$4&lt;=$D58),($D61-SUM($G71:JY71))*JZ64/12,0)</f>
        <v>0</v>
      </c>
      <c r="KA70" s="37">
        <f>IF(AND(KA$4-$H$4&gt;0,KA$4-$H$4&lt;=$D58),($D61-SUM($G71:JZ71))*KA64/12,0)</f>
        <v>0</v>
      </c>
      <c r="KB70" s="37">
        <f>IF(AND(KB$4-$H$4&gt;0,KB$4-$H$4&lt;=$D58),($D61-SUM($G71:KA71))*KB64/12,0)</f>
        <v>0</v>
      </c>
      <c r="KC70" s="37">
        <f>IF(AND(KC$4-$H$4&gt;0,KC$4-$H$4&lt;=$D58),($D61-SUM($G71:KB71))*KC64/12,0)</f>
        <v>0</v>
      </c>
      <c r="KD70" s="37">
        <f>IF(AND(KD$4-$H$4&gt;0,KD$4-$H$4&lt;=$D58),($D61-SUM($G71:KC71))*KD64/12,0)</f>
        <v>0</v>
      </c>
      <c r="KE70" s="37">
        <f>IF(AND(KE$4-$H$4&gt;0,KE$4-$H$4&lt;=$D58),($D61-SUM($G71:KD71))*KE64/12,0)</f>
        <v>0</v>
      </c>
      <c r="KF70" s="37">
        <f>IF(AND(KF$4-$H$4&gt;0,KF$4-$H$4&lt;=$D58),($D61-SUM($G71:KE71))*KF64/12,0)</f>
        <v>0</v>
      </c>
      <c r="KG70" s="37">
        <f>IF(AND(KG$4-$H$4&gt;0,KG$4-$H$4&lt;=$D58),($D61-SUM($G71:KF71))*KG64/12,0)</f>
        <v>0</v>
      </c>
      <c r="KH70" s="37">
        <f>IF(AND(KH$4-$H$4&gt;0,KH$4-$H$4&lt;=$D58),($D61-SUM($G71:KG71))*KH64/12,0)</f>
        <v>0</v>
      </c>
      <c r="KI70" s="37">
        <f>IF(AND(KI$4-$H$4&gt;0,KI$4-$H$4&lt;=$D58),($D61-SUM($G71:KH71))*KI64/12,0)</f>
        <v>0</v>
      </c>
      <c r="KJ70" s="37">
        <f>IF(AND(KJ$4-$H$4&gt;0,KJ$4-$H$4&lt;=$D58),($D61-SUM($G71:KI71))*KJ64/12,0)</f>
        <v>0</v>
      </c>
      <c r="KK70" s="37">
        <f>IF(AND(KK$4-$H$4&gt;0,KK$4-$H$4&lt;=$D58),($D61-SUM($G71:KJ71))*KK64/12,0)</f>
        <v>0</v>
      </c>
      <c r="KL70" s="37">
        <f>IF(AND(KL$4-$H$4&gt;0,KL$4-$H$4&lt;=$D58),($D61-SUM($G71:KK71))*KL64/12,0)</f>
        <v>0</v>
      </c>
      <c r="KM70" s="37">
        <f>IF(AND(KM$4-$H$4&gt;0,KM$4-$H$4&lt;=$D58),($D61-SUM($G71:KL71))*KM64/12,0)</f>
        <v>0</v>
      </c>
      <c r="KN70" s="37">
        <f>IF(AND(KN$4-$H$4&gt;0,KN$4-$H$4&lt;=$D58),($D61-SUM($G71:KM71))*KN64/12,0)</f>
        <v>0</v>
      </c>
      <c r="KO70" s="37">
        <f>IF(AND(KO$4-$H$4&gt;0,KO$4-$H$4&lt;=$D58),($D61-SUM($G71:KN71))*KO64/12,0)</f>
        <v>0</v>
      </c>
      <c r="KP70" s="37">
        <f>IF(AND(KP$4-$H$4&gt;0,KP$4-$H$4&lt;=$D58),($D61-SUM($G71:KO71))*KP64/12,0)</f>
        <v>0</v>
      </c>
      <c r="KQ70" s="37">
        <f>IF(AND(KQ$4-$H$4&gt;0,KQ$4-$H$4&lt;=$D58),($D61-SUM($G71:KP71))*KQ64/12,0)</f>
        <v>0</v>
      </c>
      <c r="KR70" s="37">
        <f>IF(AND(KR$4-$H$4&gt;0,KR$4-$H$4&lt;=$D58),($D61-SUM($G71:KQ71))*KR64/12,0)</f>
        <v>0</v>
      </c>
      <c r="KS70" s="37">
        <f>IF(AND(KS$4-$H$4&gt;0,KS$4-$H$4&lt;=$D58),($D61-SUM($G71:KR71))*KS64/12,0)</f>
        <v>0</v>
      </c>
      <c r="KT70" s="37">
        <f>IF(AND(KT$4-$H$4&gt;0,KT$4-$H$4&lt;=$D58),($D61-SUM($G71:KS71))*KT64/12,0)</f>
        <v>0</v>
      </c>
      <c r="KU70" s="37">
        <f>IF(AND(KU$4-$H$4&gt;0,KU$4-$H$4&lt;=$D58),($D61-SUM($G71:KT71))*KU64/12,0)</f>
        <v>0</v>
      </c>
      <c r="KV70" s="37">
        <f>IF(AND(KV$4-$H$4&gt;0,KV$4-$H$4&lt;=$D58),($D61-SUM($G71:KU71))*KV64/12,0)</f>
        <v>0</v>
      </c>
      <c r="KW70" s="37">
        <f>IF(AND(KW$4-$H$4&gt;0,KW$4-$H$4&lt;=$D58),($D61-SUM($G71:KV71))*KW64/12,0)</f>
        <v>0</v>
      </c>
      <c r="KX70" s="37">
        <f>IF(AND(KX$4-$H$4&gt;0,KX$4-$H$4&lt;=$D58),($D61-SUM($G71:KW71))*KX64/12,0)</f>
        <v>0</v>
      </c>
      <c r="KY70" s="37">
        <f>IF(AND(KY$4-$H$4&gt;0,KY$4-$H$4&lt;=$D58),($D61-SUM($G71:KX71))*KY64/12,0)</f>
        <v>0</v>
      </c>
      <c r="KZ70" s="37">
        <f>IF(AND(KZ$4-$H$4&gt;0,KZ$4-$H$4&lt;=$D58),($D61-SUM($G71:KY71))*KZ64/12,0)</f>
        <v>0</v>
      </c>
      <c r="LA70" s="37">
        <f>IF(AND(LA$4-$H$4&gt;0,LA$4-$H$4&lt;=$D58),($D61-SUM($G71:KZ71))*LA64/12,0)</f>
        <v>0</v>
      </c>
      <c r="LB70" s="37">
        <f>IF(AND(LB$4-$H$4&gt;0,LB$4-$H$4&lt;=$D58),($D61-SUM($G71:LA71))*LB64/12,0)</f>
        <v>0</v>
      </c>
      <c r="LC70" s="37">
        <f>IF(AND(LC$4-$H$4&gt;0,LC$4-$H$4&lt;=$D58),($D61-SUM($G71:LB71))*LC64/12,0)</f>
        <v>0</v>
      </c>
      <c r="LD70" s="37">
        <f>IF(AND(LD$4-$H$4&gt;0,LD$4-$H$4&lt;=$D58),($D61-SUM($G71:LC71))*LD64/12,0)</f>
        <v>0</v>
      </c>
      <c r="LE70" s="37">
        <f>IF(AND(LE$4-$H$4&gt;0,LE$4-$H$4&lt;=$D58),($D61-SUM($G71:LD71))*LE64/12,0)</f>
        <v>0</v>
      </c>
      <c r="LF70" s="37">
        <f>IF(AND(LF$4-$H$4&gt;0,LF$4-$H$4&lt;=$D58),($D61-SUM($G71:LE71))*LF64/12,0)</f>
        <v>0</v>
      </c>
      <c r="LG70" s="37">
        <f>IF(AND(LG$4-$H$4&gt;0,LG$4-$H$4&lt;=$D58),($D61-SUM($G71:LF71))*LG64/12,0)</f>
        <v>0</v>
      </c>
      <c r="LH70" s="37">
        <f>IF(AND(LH$4-$H$4&gt;0,LH$4-$H$4&lt;=$D58),($D61-SUM($G71:LG71))*LH64/12,0)</f>
        <v>0</v>
      </c>
      <c r="LI70" s="37">
        <f>IF(AND(LI$4-$H$4&gt;0,LI$4-$H$4&lt;=$D58),($D61-SUM($G71:LH71))*LI64/12,0)</f>
        <v>0</v>
      </c>
      <c r="LJ70" s="37">
        <f>IF(AND(LJ$4-$H$4&gt;0,LJ$4-$H$4&lt;=$D58),($D61-SUM($G71:LI71))*LJ64/12,0)</f>
        <v>0</v>
      </c>
      <c r="LK70" s="37">
        <f>IF(AND(LK$4-$H$4&gt;0,LK$4-$H$4&lt;=$D58),($D61-SUM($G71:LJ71))*LK64/12,0)</f>
        <v>0</v>
      </c>
      <c r="LL70" s="37">
        <f>IF(AND(LL$4-$H$4&gt;0,LL$4-$H$4&lt;=$D58),($D61-SUM($G71:LK71))*LL64/12,0)</f>
        <v>0</v>
      </c>
      <c r="LM70" s="37">
        <f>IF(AND(LM$4-$H$4&gt;0,LM$4-$H$4&lt;=$D58),($D61-SUM($G71:LL71))*LM64/12,0)</f>
        <v>0</v>
      </c>
      <c r="LN70" s="37">
        <f>IF(AND(LN$4-$H$4&gt;0,LN$4-$H$4&lt;=$D58),($D61-SUM($G71:LM71))*LN64/12,0)</f>
        <v>0</v>
      </c>
      <c r="LO70" s="37">
        <f>IF(AND(LO$4-$H$4&gt;0,LO$4-$H$4&lt;=$D58),($D61-SUM($G71:LN71))*LO64/12,0)</f>
        <v>0</v>
      </c>
      <c r="LP70" s="37">
        <f>IF(AND(LP$4-$H$4&gt;0,LP$4-$H$4&lt;=$D58),($D61-SUM($G71:LO71))*LP64/12,0)</f>
        <v>0</v>
      </c>
      <c r="LQ70" s="37">
        <f>IF(AND(LQ$4-$H$4&gt;0,LQ$4-$H$4&lt;=$D58),($D61-SUM($G71:LP71))*LQ64/12,0)</f>
        <v>0</v>
      </c>
      <c r="LR70" s="37">
        <f>IF(AND(LR$4-$H$4&gt;0,LR$4-$H$4&lt;=$D58),($D61-SUM($G71:LQ71))*LR64/12,0)</f>
        <v>0</v>
      </c>
      <c r="LS70" s="37">
        <f>IF(AND(LS$4-$H$4&gt;0,LS$4-$H$4&lt;=$D58),($D61-SUM($G71:LR71))*LS64/12,0)</f>
        <v>0</v>
      </c>
      <c r="LT70" s="37">
        <f>IF(AND(LT$4-$H$4&gt;0,LT$4-$H$4&lt;=$D58),($D61-SUM($G71:LS71))*LT64/12,0)</f>
        <v>0</v>
      </c>
      <c r="LU70" s="37">
        <f>IF(AND(LU$4-$H$4&gt;0,LU$4-$H$4&lt;=$D58),($D61-SUM($G71:LT71))*LU64/12,0)</f>
        <v>0</v>
      </c>
      <c r="LV70" s="37">
        <f>IF(AND(LV$4-$H$4&gt;0,LV$4-$H$4&lt;=$D58),($D61-SUM($G71:LU71))*LV64/12,0)</f>
        <v>0</v>
      </c>
      <c r="LW70" s="37">
        <f>IF(AND(LW$4-$H$4&gt;0,LW$4-$H$4&lt;=$D58),($D61-SUM($G71:LV71))*LW64/12,0)</f>
        <v>0</v>
      </c>
      <c r="LX70" s="37">
        <f>IF(AND(LX$4-$H$4&gt;0,LX$4-$H$4&lt;=$D58),($D61-SUM($G71:LW71))*LX64/12,0)</f>
        <v>0</v>
      </c>
      <c r="LY70" s="37">
        <f>IF(AND(LY$4-$H$4&gt;0,LY$4-$H$4&lt;=$D58),($D61-SUM($G71:LX71))*LY64/12,0)</f>
        <v>0</v>
      </c>
      <c r="LZ70" s="37">
        <f>IF(AND(LZ$4-$H$4&gt;0,LZ$4-$H$4&lt;=$D58),($D61-SUM($G71:LY71))*LZ64/12,0)</f>
        <v>0</v>
      </c>
      <c r="MA70" s="37">
        <f>IF(AND(MA$4-$H$4&gt;0,MA$4-$H$4&lt;=$D58),($D61-SUM($G71:LZ71))*MA64/12,0)</f>
        <v>0</v>
      </c>
      <c r="MB70" s="37">
        <f>IF(AND(MB$4-$H$4&gt;0,MB$4-$H$4&lt;=$D58),($D61-SUM($G71:MA71))*MB64/12,0)</f>
        <v>0</v>
      </c>
      <c r="MC70" s="37">
        <f>IF(AND(MC$4-$H$4&gt;0,MC$4-$H$4&lt;=$D58),($D61-SUM($G71:MB71))*MC64/12,0)</f>
        <v>0</v>
      </c>
      <c r="MD70" s="37">
        <f>IF(AND(MD$4-$H$4&gt;0,MD$4-$H$4&lt;=$D58),($D61-SUM($G71:MC71))*MD64/12,0)</f>
        <v>0</v>
      </c>
      <c r="ME70" s="37">
        <f>IF(AND(ME$4-$H$4&gt;0,ME$4-$H$4&lt;=$D58),($D61-SUM($G71:MD71))*ME64/12,0)</f>
        <v>0</v>
      </c>
      <c r="MF70" s="37">
        <f>IF(AND(MF$4-$H$4&gt;0,MF$4-$H$4&lt;=$D58),($D61-SUM($G71:ME71))*MF64/12,0)</f>
        <v>0</v>
      </c>
      <c r="MG70" s="37">
        <f>IF(AND(MG$4-$H$4&gt;0,MG$4-$H$4&lt;=$D58),($D61-SUM($G71:MF71))*MG64/12,0)</f>
        <v>0</v>
      </c>
      <c r="MH70" s="37">
        <f>IF(AND(MH$4-$H$4&gt;0,MH$4-$H$4&lt;=$D58),($D61-SUM($G71:MG71))*MH64/12,0)</f>
        <v>0</v>
      </c>
      <c r="MI70" s="37">
        <f>IF(AND(MI$4-$H$4&gt;0,MI$4-$H$4&lt;=$D58),($D61-SUM($G71:MH71))*MI64/12,0)</f>
        <v>0</v>
      </c>
      <c r="MJ70" s="37">
        <f>IF(AND(MJ$4-$H$4&gt;0,MJ$4-$H$4&lt;=$D58),($D61-SUM($G71:MI71))*MJ64/12,0)</f>
        <v>0</v>
      </c>
      <c r="MK70" s="37">
        <f>IF(AND(MK$4-$H$4&gt;0,MK$4-$H$4&lt;=$D58),($D61-SUM($G71:MJ71))*MK64/12,0)</f>
        <v>0</v>
      </c>
      <c r="ML70" s="37">
        <f>IF(AND(ML$4-$H$4&gt;0,ML$4-$H$4&lt;=$D58),($D61-SUM($G71:MK71))*ML64/12,0)</f>
        <v>0</v>
      </c>
      <c r="MM70" s="37">
        <f>IF(AND(MM$4-$H$4&gt;0,MM$4-$H$4&lt;=$D58),($D61-SUM($G71:ML71))*MM64/12,0)</f>
        <v>0</v>
      </c>
      <c r="MN70" s="37">
        <f>IF(AND(MN$4-$H$4&gt;0,MN$4-$H$4&lt;=$D58),($D61-SUM($G71:MM71))*MN64/12,0)</f>
        <v>0</v>
      </c>
      <c r="MO70" s="37">
        <f>IF(AND(MO$4-$H$4&gt;0,MO$4-$H$4&lt;=$D58),($D61-SUM($G71:MN71))*MO64/12,0)</f>
        <v>0</v>
      </c>
      <c r="MP70" s="37">
        <f>IF(AND(MP$4-$H$4&gt;0,MP$4-$H$4&lt;=$D58),($D61-SUM($G71:MO71))*MP64/12,0)</f>
        <v>0</v>
      </c>
      <c r="MQ70" s="37">
        <f>IF(AND(MQ$4-$H$4&gt;0,MQ$4-$H$4&lt;=$D58),($D61-SUM($G71:MP71))*MQ64/12,0)</f>
        <v>0</v>
      </c>
      <c r="MR70" s="37">
        <f>IF(AND(MR$4-$H$4&gt;0,MR$4-$H$4&lt;=$D58),($D61-SUM($G71:MQ71))*MR64/12,0)</f>
        <v>0</v>
      </c>
      <c r="MS70" s="37">
        <f>IF(AND(MS$4-$H$4&gt;0,MS$4-$H$4&lt;=$D58),($D61-SUM($G71:MR71))*MS64/12,0)</f>
        <v>0</v>
      </c>
      <c r="MT70" s="37">
        <f>IF(AND(MT$4-$H$4&gt;0,MT$4-$H$4&lt;=$D58),($D61-SUM($G71:MS71))*MT64/12,0)</f>
        <v>0</v>
      </c>
      <c r="MU70" s="37">
        <f>IF(AND(MU$4-$H$4&gt;0,MU$4-$H$4&lt;=$D58),($D61-SUM($G71:MT71))*MU64/12,0)</f>
        <v>0</v>
      </c>
      <c r="MV70" s="37">
        <f>IF(AND(MV$4-$H$4&gt;0,MV$4-$H$4&lt;=$D58),($D61-SUM($G71:MU71))*MV64/12,0)</f>
        <v>0</v>
      </c>
      <c r="MW70" s="37">
        <f>IF(AND(MW$4-$H$4&gt;0,MW$4-$H$4&lt;=$D58),($D61-SUM($G71:MV71))*MW64/12,0)</f>
        <v>0</v>
      </c>
      <c r="MX70" s="37">
        <f>IF(AND(MX$4-$H$4&gt;0,MX$4-$H$4&lt;=$D58),($D61-SUM($G71:MW71))*MX64/12,0)</f>
        <v>0</v>
      </c>
      <c r="MY70" s="37">
        <f>IF(AND(MY$4-$H$4&gt;0,MY$4-$H$4&lt;=$D58),($D61-SUM($G71:MX71))*MY64/12,0)</f>
        <v>0</v>
      </c>
      <c r="MZ70" s="37">
        <f>IF(AND(MZ$4-$H$4&gt;0,MZ$4-$H$4&lt;=$D58),($D61-SUM($G71:MY71))*MZ64/12,0)</f>
        <v>0</v>
      </c>
      <c r="NA70" s="37">
        <f>IF(AND(NA$4-$H$4&gt;0,NA$4-$H$4&lt;=$D58),($D61-SUM($G71:MZ71))*NA64/12,0)</f>
        <v>0</v>
      </c>
      <c r="NB70" s="37">
        <f>IF(AND(NB$4-$H$4&gt;0,NB$4-$H$4&lt;=$D58),($D61-SUM($G71:NA71))*NB64/12,0)</f>
        <v>0</v>
      </c>
      <c r="NC70" s="37">
        <f>IF(AND(NC$4-$H$4&gt;0,NC$4-$H$4&lt;=$D58),($D61-SUM($G71:NB71))*NC64/12,0)</f>
        <v>0</v>
      </c>
      <c r="ND70" s="37">
        <f>IF(AND(ND$4-$H$4&gt;0,ND$4-$H$4&lt;=$D58),($D61-SUM($G71:NC71))*ND64/12,0)</f>
        <v>0</v>
      </c>
    </row>
    <row r="71" spans="1:368" s="4" customFormat="1" x14ac:dyDescent="0.25">
      <c r="B71" s="35" t="s">
        <v>14</v>
      </c>
      <c r="C71" s="33"/>
      <c r="D71" s="51">
        <f>SUM(H71:ND71)</f>
        <v>560000000</v>
      </c>
      <c r="E71" s="35"/>
      <c r="F71" s="35"/>
      <c r="G71" s="33"/>
      <c r="H71" s="37">
        <f>IF(H$4=$D58,$D61*(1-$D66)-SUM($G71:G71),IF(AND(H$4-$H$4&gt;0,H$4-$H$4&lt;=$D58),H69-IF(AND(H$4-$H$4&gt;0,H$4-$H$4&lt;=$D58),($D61-$D67-SUM($G71:G71))*H64/12,0),0))</f>
        <v>0</v>
      </c>
      <c r="I71" s="37">
        <f>IF(I$4=$D58,$D61*(1-$D66)-SUM($G71:H71),IF(AND(I$4-$H$4&gt;0,I$4-$H$4&lt;=$D58),I69-IF(AND(I$4-$H$4&gt;0,I$4-$H$4&lt;=$D58),($D61-$D67-SUM($G71:H71))*I64/12,0),0))</f>
        <v>8026368.8564799186</v>
      </c>
      <c r="J71" s="37">
        <f>IF(J$4=$D58,$D61*(1-$D66)-SUM($G71:I71),IF(AND(J$4-$H$4&gt;0,J$4-$H$4&lt;=$D58),J69-IF(AND(J$4-$H$4&gt;0,J$4-$H$4&lt;=$D58),($D61-$D67-SUM($G71:I71))*J64/12,0),0))</f>
        <v>8066500.7007623184</v>
      </c>
      <c r="K71" s="37">
        <f>IF(K$4=$D58,$D61*(1-$D66)-SUM($G71:J71),IF(AND(K$4-$H$4&gt;0,K$4-$H$4&lt;=$D58),K69-IF(AND(K$4-$H$4&gt;0,K$4-$H$4&lt;=$D58),($D61-$D67-SUM($G71:J71))*K64/12,0),0))</f>
        <v>8106833.2042661291</v>
      </c>
      <c r="L71" s="37">
        <f>IF(L$4=$D58,$D61*(1-$D66)-SUM($G71:K71),IF(AND(L$4-$H$4&gt;0,L$4-$H$4&lt;=$D58),L69-IF(AND(L$4-$H$4&gt;0,L$4-$H$4&lt;=$D58),($D61-$D67-SUM($G71:K71))*L64/12,0),0))</f>
        <v>8147367.3702874593</v>
      </c>
      <c r="M71" s="37">
        <f>IF(M$4=$D58,$D61*(1-$D66)-SUM($G71:L71),IF(AND(M$4-$H$4&gt;0,M$4-$H$4&lt;=$D58),M69-IF(AND(M$4-$H$4&gt;0,M$4-$H$4&lt;=$D58),($D61-$D67-SUM($G71:L71))*M64/12,0),0))</f>
        <v>8188104.2071388979</v>
      </c>
      <c r="N71" s="37">
        <f>IF(N$4=$D58,$D61*(1-$D66)-SUM($G71:M71),IF(AND(N$4-$H$4&gt;0,N$4-$H$4&lt;=$D58),N69-IF(AND(N$4-$H$4&gt;0,N$4-$H$4&lt;=$D58),($D61-$D67-SUM($G71:M71))*N64/12,0),0))</f>
        <v>8229044.7281745914</v>
      </c>
      <c r="O71" s="37">
        <f>IF(O$4=$D58,$D61*(1-$D66)-SUM($G71:N71),IF(AND(O$4-$H$4&gt;0,O$4-$H$4&lt;=$D58),O69-IF(AND(O$4-$H$4&gt;0,O$4-$H$4&lt;=$D58),($D61-$D67-SUM($G71:N71))*O64/12,0),0))</f>
        <v>8270189.9518154655</v>
      </c>
      <c r="P71" s="37">
        <f>IF(P$4=$D58,$D61*(1-$D66)-SUM($G71:O71),IF(AND(P$4-$H$4&gt;0,P$4-$H$4&lt;=$D58),P69-IF(AND(P$4-$H$4&gt;0,P$4-$H$4&lt;=$D58),($D61-$D67-SUM($G71:O71))*P64/12,0),0))</f>
        <v>8311540.9015745427</v>
      </c>
      <c r="Q71" s="37">
        <f>IF(Q$4=$D58,$D61*(1-$D66)-SUM($G71:P71),IF(AND(Q$4-$H$4&gt;0,Q$4-$H$4&lt;=$D58),Q69-IF(AND(Q$4-$H$4&gt;0,Q$4-$H$4&lt;=$D58),($D61-$D67-SUM($G71:P71))*Q64/12,0),0))</f>
        <v>8353098.6060824152</v>
      </c>
      <c r="R71" s="37">
        <f>IF(R$4=$D58,$D61*(1-$D66)-SUM($G71:Q71),IF(AND(R$4-$H$4&gt;0,R$4-$H$4&lt;=$D58),R69-IF(AND(R$4-$H$4&gt;0,R$4-$H$4&lt;=$D58),($D61-$D67-SUM($G71:Q71))*R64/12,0),0))</f>
        <v>8394864.0991128273</v>
      </c>
      <c r="S71" s="37">
        <f>IF(S$4=$D58,$D61*(1-$D66)-SUM($G71:R71),IF(AND(S$4-$H$4&gt;0,S$4-$H$4&lt;=$D58),S69-IF(AND(S$4-$H$4&gt;0,S$4-$H$4&lt;=$D58),($D61-$D67-SUM($G71:R71))*S64/12,0),0))</f>
        <v>8436838.4196083918</v>
      </c>
      <c r="T71" s="37">
        <f>IF(T$4=$D58,$D61*(1-$D66)-SUM($G71:S71),IF(AND(T$4-$H$4&gt;0,T$4-$H$4&lt;=$D58),T69-IF(AND(T$4-$H$4&gt;0,T$4-$H$4&lt;=$D58),($D61-$D67-SUM($G71:S71))*T64/12,0),0))</f>
        <v>8479022.6117064338</v>
      </c>
      <c r="U71" s="37">
        <f>IF(U$4=$D58,$D61*(1-$D66)-SUM($G71:T71),IF(AND(U$4-$H$4&gt;0,U$4-$H$4&lt;=$D58),U69-IF(AND(U$4-$H$4&gt;0,U$4-$H$4&lt;=$D58),($D61-$D67-SUM($G71:T71))*U64/12,0),0))</f>
        <v>8521417.7247649655</v>
      </c>
      <c r="V71" s="37">
        <f>IF(V$4=$D58,$D61*(1-$D66)-SUM($G71:U71),IF(AND(V$4-$H$4&gt;0,V$4-$H$4&lt;=$D58),V69-IF(AND(V$4-$H$4&gt;0,V$4-$H$4&lt;=$D58),($D61-$D67-SUM($G71:U71))*V64/12,0),0))</f>
        <v>8564024.8133887909</v>
      </c>
      <c r="W71" s="37">
        <f>IF(W$4=$D58,$D61*(1-$D66)-SUM($G71:V71),IF(AND(W$4-$H$4&gt;0,W$4-$H$4&lt;=$D58),W69-IF(AND(W$4-$H$4&gt;0,W$4-$H$4&lt;=$D58),($D61-$D67-SUM($G71:V71))*W64/12,0),0))</f>
        <v>8606844.9374557342</v>
      </c>
      <c r="X71" s="37">
        <f>IF(X$4=$D58,$D61*(1-$D66)-SUM($G71:W71),IF(AND(X$4-$H$4&gt;0,X$4-$H$4&lt;=$D58),X69-IF(AND(X$4-$H$4&gt;0,X$4-$H$4&lt;=$D58),($D61-$D67-SUM($G71:W71))*X64/12,0),0))</f>
        <v>8649879.1621430125</v>
      </c>
      <c r="Y71" s="37">
        <f>IF(Y$4=$D58,$D61*(1-$D66)-SUM($G71:X71),IF(AND(Y$4-$H$4&gt;0,Y$4-$H$4&lt;=$D58),Y69-IF(AND(Y$4-$H$4&gt;0,Y$4-$H$4&lt;=$D58),($D61-$D67-SUM($G71:X71))*Y64/12,0),0))</f>
        <v>8693128.5579537284</v>
      </c>
      <c r="Z71" s="37">
        <f>IF(Z$4=$D58,$D61*(1-$D66)-SUM($G71:Y71),IF(AND(Z$4-$H$4&gt;0,Z$4-$H$4&lt;=$D58),Z69-IF(AND(Z$4-$H$4&gt;0,Z$4-$H$4&lt;=$D58),($D61-$D67-SUM($G71:Y71))*Z64/12,0),0))</f>
        <v>8736594.2007434964</v>
      </c>
      <c r="AA71" s="37">
        <f>IF(AA$4=$D58,$D61*(1-$D66)-SUM($G71:Z71),IF(AND(AA$4-$H$4&gt;0,AA$4-$H$4&lt;=$D58),AA69-IF(AND(AA$4-$H$4&gt;0,AA$4-$H$4&lt;=$D58),($D61-$D67-SUM($G71:Z71))*AA64/12,0),0))</f>
        <v>8780277.1717472132</v>
      </c>
      <c r="AB71" s="37">
        <f>IF(AB$4=$D58,$D61*(1-$D66)-SUM($G71:AA71),IF(AND(AB$4-$H$4&gt;0,AB$4-$H$4&lt;=$D58),AB69-IF(AND(AB$4-$H$4&gt;0,AB$4-$H$4&lt;=$D58),($D61-$D67-SUM($G71:AA71))*AB64/12,0),0))</f>
        <v>8824178.5576059502</v>
      </c>
      <c r="AC71" s="37">
        <f>IF(AC$4=$D58,$D61*(1-$D66)-SUM($G71:AB71),IF(AND(AC$4-$H$4&gt;0,AC$4-$H$4&lt;=$D58),AC69-IF(AND(AC$4-$H$4&gt;0,AC$4-$H$4&lt;=$D58),($D61-$D67-SUM($G71:AB71))*AC64/12,0),0))</f>
        <v>8868299.4503939804</v>
      </c>
      <c r="AD71" s="37">
        <f>IF(AD$4=$D58,$D61*(1-$D66)-SUM($G71:AC71),IF(AND(AD$4-$H$4&gt;0,AD$4-$H$4&lt;=$D58),AD69-IF(AND(AD$4-$H$4&gt;0,AD$4-$H$4&lt;=$D58),($D61-$D67-SUM($G71:AC71))*AD64/12,0),0))</f>
        <v>8912640.9476459492</v>
      </c>
      <c r="AE71" s="37">
        <f>IF(AE$4=$D58,$D61*(1-$D66)-SUM($G71:AD71),IF(AND(AE$4-$H$4&gt;0,AE$4-$H$4&lt;=$D58),AE69-IF(AND(AE$4-$H$4&gt;0,AE$4-$H$4&lt;=$D58),($D61-$D67-SUM($G71:AD71))*AE64/12,0),0))</f>
        <v>8957204.1523841787</v>
      </c>
      <c r="AF71" s="37">
        <f>IF(AF$4=$D58,$D61*(1-$D66)-SUM($G71:AE71),IF(AND(AF$4-$H$4&gt;0,AF$4-$H$4&lt;=$D58),AF69-IF(AND(AF$4-$H$4&gt;0,AF$4-$H$4&lt;=$D58),($D61-$D67-SUM($G71:AE71))*AF64/12,0),0))</f>
        <v>9001990.1731461007</v>
      </c>
      <c r="AG71" s="37">
        <f>IF(AG$4=$D58,$D61*(1-$D66)-SUM($G71:AF71),IF(AND(AG$4-$H$4&gt;0,AG$4-$H$4&lt;=$D58),AG69-IF(AND(AG$4-$H$4&gt;0,AG$4-$H$4&lt;=$D58),($D61-$D67-SUM($G71:AF71))*AG64/12,0),0))</f>
        <v>9047000.1240118314</v>
      </c>
      <c r="AH71" s="37">
        <f>IF(AH$4=$D58,$D61*(1-$D66)-SUM($G71:AG71),IF(AND(AH$4-$H$4&gt;0,AH$4-$H$4&lt;=$D58),AH69-IF(AND(AH$4-$H$4&gt;0,AH$4-$H$4&lt;=$D58),($D61-$D67-SUM($G71:AG71))*AH64/12,0),0))</f>
        <v>9092235.1246318892</v>
      </c>
      <c r="AI71" s="37">
        <f>IF(AI$4=$D58,$D61*(1-$D66)-SUM($G71:AH71),IF(AND(AI$4-$H$4&gt;0,AI$4-$H$4&lt;=$D58),AI69-IF(AND(AI$4-$H$4&gt;0,AI$4-$H$4&lt;=$D58),($D61-$D67-SUM($G71:AH71))*AI64/12,0),0))</f>
        <v>9137696.300255049</v>
      </c>
      <c r="AJ71" s="37">
        <f>IF(AJ$4=$D58,$D61*(1-$D66)-SUM($G71:AI71),IF(AND(AJ$4-$H$4&gt;0,AJ$4-$H$4&lt;=$D58),AJ69-IF(AND(AJ$4-$H$4&gt;0,AJ$4-$H$4&lt;=$D58),($D61-$D67-SUM($G71:AI71))*AJ64/12,0),0))</f>
        <v>9183384.7817563247</v>
      </c>
      <c r="AK71" s="37">
        <f>IF(AK$4=$D58,$D61*(1-$D66)-SUM($G71:AJ71),IF(AND(AK$4-$H$4&gt;0,AK$4-$H$4&lt;=$D58),AK69-IF(AND(AK$4-$H$4&gt;0,AK$4-$H$4&lt;=$D58),($D61-$D67-SUM($G71:AJ71))*AK64/12,0),0))</f>
        <v>9229301.705665106</v>
      </c>
      <c r="AL71" s="37">
        <f>IF(AL$4=$D58,$D61*(1-$D66)-SUM($G71:AK71),IF(AND(AL$4-$H$4&gt;0,AL$4-$H$4&lt;=$D58),AL69-IF(AND(AL$4-$H$4&gt;0,AL$4-$H$4&lt;=$D58),($D61-$D67-SUM($G71:AK71))*AL64/12,0),0))</f>
        <v>9275448.2141934317</v>
      </c>
      <c r="AM71" s="37">
        <f>IF(AM$4=$D58,$D61*(1-$D66)-SUM($G71:AL71),IF(AND(AM$4-$H$4&gt;0,AM$4-$H$4&lt;=$D58),AM69-IF(AND(AM$4-$H$4&gt;0,AM$4-$H$4&lt;=$D58),($D61-$D67-SUM($G71:AL71))*AM64/12,0),0))</f>
        <v>9321825.4552643988</v>
      </c>
      <c r="AN71" s="37">
        <f>IF(AN$4=$D58,$D61*(1-$D66)-SUM($G71:AM71),IF(AND(AN$4-$H$4&gt;0,AN$4-$H$4&lt;=$D58),AN69-IF(AND(AN$4-$H$4&gt;0,AN$4-$H$4&lt;=$D58),($D61-$D67-SUM($G71:AM71))*AN64/12,0),0))</f>
        <v>9368434.5825407207</v>
      </c>
      <c r="AO71" s="37">
        <f>IF(AO$4=$D58,$D61*(1-$D66)-SUM($G71:AN71),IF(AND(AO$4-$H$4&gt;0,AO$4-$H$4&lt;=$D58),AO69-IF(AND(AO$4-$H$4&gt;0,AO$4-$H$4&lt;=$D58),($D61-$D67-SUM($G71:AN71))*AO64/12,0),0))</f>
        <v>9415276.7554534245</v>
      </c>
      <c r="AP71" s="37">
        <f>IF(AP$4=$D58,$D61*(1-$D66)-SUM($G71:AO71),IF(AND(AP$4-$H$4&gt;0,AP$4-$H$4&lt;=$D58),AP69-IF(AND(AP$4-$H$4&gt;0,AP$4-$H$4&lt;=$D58),($D61-$D67-SUM($G71:AO71))*AP64/12,0),0))</f>
        <v>9462353.1392306909</v>
      </c>
      <c r="AQ71" s="37">
        <f>IF(AQ$4=$D58,$D61*(1-$D66)-SUM($G71:AP71),IF(AND(AQ$4-$H$4&gt;0,AQ$4-$H$4&lt;=$D58),AQ69-IF(AND(AQ$4-$H$4&gt;0,AQ$4-$H$4&lt;=$D58),($D61-$D67-SUM($G71:AP71))*AQ64/12,0),0))</f>
        <v>9509664.9049268458</v>
      </c>
      <c r="AR71" s="37">
        <f>IF(AR$4=$D58,$D61*(1-$D66)-SUM($G71:AQ71),IF(AND(AR$4-$H$4&gt;0,AR$4-$H$4&lt;=$D58),AR69-IF(AND(AR$4-$H$4&gt;0,AR$4-$H$4&lt;=$D58),($D61-$D67-SUM($G71:AQ71))*AR64/12,0),0))</f>
        <v>9557213.2294514794</v>
      </c>
      <c r="AS71" s="37">
        <f>IF(AS$4=$D58,$D61*(1-$D66)-SUM($G71:AR71),IF(AND(AS$4-$H$4&gt;0,AS$4-$H$4&lt;=$D58),AS69-IF(AND(AS$4-$H$4&gt;0,AS$4-$H$4&lt;=$D58),($D61-$D67-SUM($G71:AR71))*AS64/12,0),0))</f>
        <v>9604999.295598736</v>
      </c>
      <c r="AT71" s="37">
        <f>IF(AT$4=$D58,$D61*(1-$D66)-SUM($G71:AS71),IF(AND(AT$4-$H$4&gt;0,AT$4-$H$4&lt;=$D58),AT69-IF(AND(AT$4-$H$4&gt;0,AT$4-$H$4&lt;=$D58),($D61-$D67-SUM($G71:AS71))*AT64/12,0),0))</f>
        <v>9653024.2920767311</v>
      </c>
      <c r="AU71" s="37">
        <f>IF(AU$4=$D58,$D61*(1-$D66)-SUM($G71:AT71),IF(AND(AU$4-$H$4&gt;0,AU$4-$H$4&lt;=$D58),AU69-IF(AND(AU$4-$H$4&gt;0,AU$4-$H$4&lt;=$D58),($D61-$D67-SUM($G71:AT71))*AU64/12,0),0))</f>
        <v>9701289.413537113</v>
      </c>
      <c r="AV71" s="37">
        <f>IF(AV$4=$D58,$D61*(1-$D66)-SUM($G71:AU71),IF(AND(AV$4-$H$4&gt;0,AV$4-$H$4&lt;=$D58),AV69-IF(AND(AV$4-$H$4&gt;0,AV$4-$H$4&lt;=$D58),($D61-$D67-SUM($G71:AU71))*AV64/12,0),0))</f>
        <v>9749795.8606047984</v>
      </c>
      <c r="AW71" s="37">
        <f>IF(AW$4=$D58,$D61*(1-$D66)-SUM($G71:AV71),IF(AND(AW$4-$H$4&gt;0,AW$4-$H$4&lt;=$D58),AW69-IF(AND(AW$4-$H$4&gt;0,AW$4-$H$4&lt;=$D58),($D61-$D67-SUM($G71:AV71))*AW64/12,0),0))</f>
        <v>9798544.8399078231</v>
      </c>
      <c r="AX71" s="37">
        <f>IF(AX$4=$D58,$D61*(1-$D66)-SUM($G71:AW71),IF(AND(AX$4-$H$4&gt;0,AX$4-$H$4&lt;=$D58),AX69-IF(AND(AX$4-$H$4&gt;0,AX$4-$H$4&lt;=$D58),($D61-$D67-SUM($G71:AW71))*AX64/12,0),0))</f>
        <v>9847537.5641073622</v>
      </c>
      <c r="AY71" s="37">
        <f>IF(AY$4=$D58,$D61*(1-$D66)-SUM($G71:AX71),IF(AND(AY$4-$H$4&gt;0,AY$4-$H$4&lt;=$D58),AY69-IF(AND(AY$4-$H$4&gt;0,AY$4-$H$4&lt;=$D58),($D61-$D67-SUM($G71:AX71))*AY64/12,0),0))</f>
        <v>9896775.2519278992</v>
      </c>
      <c r="AZ71" s="37">
        <f>IF(AZ$4=$D58,$D61*(1-$D66)-SUM($G71:AY71),IF(AND(AZ$4-$H$4&gt;0,AZ$4-$H$4&lt;=$D58),AZ69-IF(AND(AZ$4-$H$4&gt;0,AZ$4-$H$4&lt;=$D58),($D61-$D67-SUM($G71:AY71))*AZ64/12,0),0))</f>
        <v>9946259.1281875391</v>
      </c>
      <c r="BA71" s="37">
        <f>IF(BA$4=$D58,$D61*(1-$D66)-SUM($G71:AZ71),IF(AND(BA$4-$H$4&gt;0,BA$4-$H$4&lt;=$D58),BA69-IF(AND(BA$4-$H$4&gt;0,BA$4-$H$4&lt;=$D58),($D61-$D67-SUM($G71:AZ71))*BA64/12,0),0))</f>
        <v>9995990.423828477</v>
      </c>
      <c r="BB71" s="37">
        <f>IF(BB$4=$D58,$D61*(1-$D66)-SUM($G71:BA71),IF(AND(BB$4-$H$4&gt;0,BB$4-$H$4&lt;=$D58),BB69-IF(AND(BB$4-$H$4&gt;0,BB$4-$H$4&lt;=$D58),($D61-$D67-SUM($G71:BA71))*BB64/12,0),0))</f>
        <v>10045970.375947619</v>
      </c>
      <c r="BC71" s="37">
        <f>IF(BC$4=$D58,$D61*(1-$D66)-SUM($G71:BB71),IF(AND(BC$4-$H$4&gt;0,BC$4-$H$4&lt;=$D58),BC69-IF(AND(BC$4-$H$4&gt;0,BC$4-$H$4&lt;=$D58),($D61-$D67-SUM($G71:BB71))*BC64/12,0),0))</f>
        <v>10096200.227827357</v>
      </c>
      <c r="BD71" s="37">
        <f>IF(BD$4=$D58,$D61*(1-$D66)-SUM($G71:BC71),IF(AND(BD$4-$H$4&gt;0,BD$4-$H$4&lt;=$D58),BD69-IF(AND(BD$4-$H$4&gt;0,BD$4-$H$4&lt;=$D58),($D61-$D67-SUM($G71:BC71))*BD64/12,0),0))</f>
        <v>10146681.228966493</v>
      </c>
      <c r="BE71" s="37">
        <f>IF(BE$4=$D58,$D61*(1-$D66)-SUM($G71:BD71),IF(AND(BE$4-$H$4&gt;0,BE$4-$H$4&lt;=$D58),BE69-IF(AND(BE$4-$H$4&gt;0,BE$4-$H$4&lt;=$D58),($D61-$D67-SUM($G71:BD71))*BE64/12,0),0))</f>
        <v>10197414.635111326</v>
      </c>
      <c r="BF71" s="37">
        <f>IF(BF$4=$D58,$D61*(1-$D66)-SUM($G71:BE71),IF(AND(BF$4-$H$4&gt;0,BF$4-$H$4&lt;=$D58),BF69-IF(AND(BF$4-$H$4&gt;0,BF$4-$H$4&lt;=$D58),($D61-$D67-SUM($G71:BE71))*BF64/12,0),0))</f>
        <v>10248401.708286883</v>
      </c>
      <c r="BG71" s="37">
        <f>IF(BG$4=$D58,$D61*(1-$D66)-SUM($G71:BF71),IF(AND(BG$4-$H$4&gt;0,BG$4-$H$4&lt;=$D58),BG69-IF(AND(BG$4-$H$4&gt;0,BG$4-$H$4&lt;=$D58),($D61-$D67-SUM($G71:BF71))*BG64/12,0),0))</f>
        <v>10299643.716828316</v>
      </c>
      <c r="BH71" s="37">
        <f>IF(BH$4=$D58,$D61*(1-$D66)-SUM($G71:BG71),IF(AND(BH$4-$H$4&gt;0,BH$4-$H$4&lt;=$D58),BH69-IF(AND(BH$4-$H$4&gt;0,BH$4-$H$4&lt;=$D58),($D61-$D67-SUM($G71:BG71))*BH64/12,0),0))</f>
        <v>10351141.935412459</v>
      </c>
      <c r="BI71" s="37">
        <f>IF(BI$4=$D58,$D61*(1-$D66)-SUM($G71:BH71),IF(AND(BI$4-$H$4&gt;0,BI$4-$H$4&lt;=$D58),BI69-IF(AND(BI$4-$H$4&gt;0,BI$4-$H$4&lt;=$D58),($D61-$D67-SUM($G71:BH71))*BI64/12,0),0))</f>
        <v>10402897.645089522</v>
      </c>
      <c r="BJ71" s="37">
        <f>IF(BJ$4=$D58,$D61*(1-$D66)-SUM($G71:BI71),IF(AND(BJ$4-$H$4&gt;0,BJ$4-$H$4&lt;=$D58),BJ69-IF(AND(BJ$4-$H$4&gt;0,BJ$4-$H$4&lt;=$D58),($D61-$D67-SUM($G71:BI71))*BJ64/12,0),0))</f>
        <v>10454912.133314969</v>
      </c>
      <c r="BK71" s="37">
        <f>IF(BK$4=$D58,$D61*(1-$D66)-SUM($G71:BJ71),IF(AND(BK$4-$H$4&gt;0,BK$4-$H$4&lt;=$D58),BK69-IF(AND(BK$4-$H$4&gt;0,BK$4-$H$4&lt;=$D58),($D61-$D67-SUM($G71:BJ71))*BK64/12,0),0))</f>
        <v>10507186.693981543</v>
      </c>
      <c r="BL71" s="37">
        <f>IF(BL$4=$D58,$D61*(1-$D66)-SUM($G71:BK71),IF(AND(BL$4-$H$4&gt;0,BL$4-$H$4&lt;=$D58),BL69-IF(AND(BL$4-$H$4&gt;0,BL$4-$H$4&lt;=$D58),($D61-$D67-SUM($G71:BK71))*BL64/12,0),0))</f>
        <v>10559722.627451451</v>
      </c>
      <c r="BM71" s="37">
        <f>IF(BM$4=$D58,$D61*(1-$D66)-SUM($G71:BL71),IF(AND(BM$4-$H$4&gt;0,BM$4-$H$4&lt;=$D58),BM69-IF(AND(BM$4-$H$4&gt;0,BM$4-$H$4&lt;=$D58),($D61-$D67-SUM($G71:BL71))*BM64/12,0),0))</f>
        <v>10612521.240588708</v>
      </c>
      <c r="BN71" s="37">
        <f>IF(BN$4=$D58,$D61*(1-$D66)-SUM($G71:BM71),IF(AND(BN$4-$H$4&gt;0,BN$4-$H$4&lt;=$D58),BN69-IF(AND(BN$4-$H$4&gt;0,BN$4-$H$4&lt;=$D58),($D61-$D67-SUM($G71:BM71))*BN64/12,0),0))</f>
        <v>10665583.846791653</v>
      </c>
      <c r="BO71" s="37">
        <f>IF(BO$4=$D58,$D61*(1-$D66)-SUM($G71:BN71),IF(AND(BO$4-$H$4&gt;0,BO$4-$H$4&lt;=$D58),BO69-IF(AND(BO$4-$H$4&gt;0,BO$4-$H$4&lt;=$D58),($D61-$D67-SUM($G71:BN71))*BO64/12,0),0))</f>
        <v>10718911.76602561</v>
      </c>
      <c r="BP71" s="37">
        <f>IF(BP$4=$D58,$D61*(1-$D66)-SUM($G71:BO71),IF(AND(BP$4-$H$4&gt;0,BP$4-$H$4&lt;=$D58),BP69-IF(AND(BP$4-$H$4&gt;0,BP$4-$H$4&lt;=$D58),($D61-$D67-SUM($G71:BO71))*BP64/12,0),0))</f>
        <v>10772506.324835896</v>
      </c>
      <c r="BQ71" s="37">
        <f>IF(BQ$4=$D58,$D61*(1-$D66)-SUM($G71:BP71),IF(AND(BQ$4-$H$4&gt;0,BQ$4-$H$4&lt;=$D58),BQ69-IF(AND(BQ$4-$H$4&gt;0,BQ$4-$H$4&lt;=$D58),($D61-$D67-SUM($G71:BP71))*BQ64/12,0),0))</f>
        <v>0</v>
      </c>
      <c r="BR71" s="37">
        <f>IF(BR$4=$D58,$D61*(1-$D66)-SUM($G71:BQ71),IF(AND(BR$4-$H$4&gt;0,BR$4-$H$4&lt;=$D58),BR69-IF(AND(BR$4-$H$4&gt;0,BR$4-$H$4&lt;=$D58),($D61-$D67-SUM($G71:BQ71))*BR64/12,0),0))</f>
        <v>0</v>
      </c>
      <c r="BS71" s="37">
        <f>IF(BS$4=$D58,$D61*(1-$D66)-SUM($G71:BR71),IF(AND(BS$4-$H$4&gt;0,BS$4-$H$4&lt;=$D58),BS69-IF(AND(BS$4-$H$4&gt;0,BS$4-$H$4&lt;=$D58),($D61-$D67-SUM($G71:BR71))*BS64/12,0),0))</f>
        <v>0</v>
      </c>
      <c r="BT71" s="37">
        <f>IF(BT$4=$D58,$D61*(1-$D66)-SUM($G71:BS71),IF(AND(BT$4-$H$4&gt;0,BT$4-$H$4&lt;=$D58),BT69-IF(AND(BT$4-$H$4&gt;0,BT$4-$H$4&lt;=$D58),($D61-$D67-SUM($G71:BS71))*BT64/12,0),0))</f>
        <v>0</v>
      </c>
      <c r="BU71" s="37">
        <f>IF(BU$4=$D58,$D61*(1-$D66)-SUM($G71:BT71),IF(AND(BU$4-$H$4&gt;0,BU$4-$H$4&lt;=$D58),BU69-IF(AND(BU$4-$H$4&gt;0,BU$4-$H$4&lt;=$D58),($D61-$D67-SUM($G71:BT71))*BU64/12,0),0))</f>
        <v>0</v>
      </c>
      <c r="BV71" s="37">
        <f>IF(BV$4=$D58,$D61*(1-$D66)-SUM($G71:BU71),IF(AND(BV$4-$H$4&gt;0,BV$4-$H$4&lt;=$D58),BV69-IF(AND(BV$4-$H$4&gt;0,BV$4-$H$4&lt;=$D58),($D61-$D67-SUM($G71:BU71))*BV64/12,0),0))</f>
        <v>0</v>
      </c>
      <c r="BW71" s="37">
        <f>IF(BW$4=$D58,$D61*(1-$D66)-SUM($G71:BV71),IF(AND(BW$4-$H$4&gt;0,BW$4-$H$4&lt;=$D58),BW69-IF(AND(BW$4-$H$4&gt;0,BW$4-$H$4&lt;=$D58),($D61-$D67-SUM($G71:BV71))*BW64/12,0),0))</f>
        <v>0</v>
      </c>
      <c r="BX71" s="37">
        <f>IF(BX$4=$D58,$D61*(1-$D66)-SUM($G71:BW71),IF(AND(BX$4-$H$4&gt;0,BX$4-$H$4&lt;=$D58),BX69-IF(AND(BX$4-$H$4&gt;0,BX$4-$H$4&lt;=$D58),($D61-$D67-SUM($G71:BW71))*BX64/12,0),0))</f>
        <v>0</v>
      </c>
      <c r="BY71" s="37">
        <f>IF(BY$4=$D58,$D61*(1-$D66)-SUM($G71:BX71),IF(AND(BY$4-$H$4&gt;0,BY$4-$H$4&lt;=$D58),BY69-IF(AND(BY$4-$H$4&gt;0,BY$4-$H$4&lt;=$D58),($D61-$D67-SUM($G71:BX71))*BY64/12,0),0))</f>
        <v>0</v>
      </c>
      <c r="BZ71" s="37">
        <f>IF(BZ$4=$D58,$D61*(1-$D66)-SUM($G71:BY71),IF(AND(BZ$4-$H$4&gt;0,BZ$4-$H$4&lt;=$D58),BZ69-IF(AND(BZ$4-$H$4&gt;0,BZ$4-$H$4&lt;=$D58),($D61-$D67-SUM($G71:BY71))*BZ64/12,0),0))</f>
        <v>0</v>
      </c>
      <c r="CA71" s="37">
        <f>IF(CA$4=$D58,$D61*(1-$D66)-SUM($G71:BZ71),IF(AND(CA$4-$H$4&gt;0,CA$4-$H$4&lt;=$D58),CA69-IF(AND(CA$4-$H$4&gt;0,CA$4-$H$4&lt;=$D58),($D61-$D67-SUM($G71:BZ71))*CA64/12,0),0))</f>
        <v>0</v>
      </c>
      <c r="CB71" s="37">
        <f>IF(CB$4=$D58,$D61*(1-$D66)-SUM($G71:CA71),IF(AND(CB$4-$H$4&gt;0,CB$4-$H$4&lt;=$D58),CB69-IF(AND(CB$4-$H$4&gt;0,CB$4-$H$4&lt;=$D58),($D61-$D67-SUM($G71:CA71))*CB64/12,0),0))</f>
        <v>0</v>
      </c>
      <c r="CC71" s="37">
        <f>IF(CC$4=$D58,$D61*(1-$D66)-SUM($G71:CB71),IF(AND(CC$4-$H$4&gt;0,CC$4-$H$4&lt;=$D58),CC69-IF(AND(CC$4-$H$4&gt;0,CC$4-$H$4&lt;=$D58),($D61-$D67-SUM($G71:CB71))*CC64/12,0),0))</f>
        <v>0</v>
      </c>
      <c r="CD71" s="37">
        <f>IF(CD$4=$D58,$D61*(1-$D66)-SUM($G71:CC71),IF(AND(CD$4-$H$4&gt;0,CD$4-$H$4&lt;=$D58),CD69-IF(AND(CD$4-$H$4&gt;0,CD$4-$H$4&lt;=$D58),($D61-$D67-SUM($G71:CC71))*CD64/12,0),0))</f>
        <v>0</v>
      </c>
      <c r="CE71" s="37">
        <f>IF(CE$4=$D58,$D61*(1-$D66)-SUM($G71:CD71),IF(AND(CE$4-$H$4&gt;0,CE$4-$H$4&lt;=$D58),CE69-IF(AND(CE$4-$H$4&gt;0,CE$4-$H$4&lt;=$D58),($D61-$D67-SUM($G71:CD71))*CE64/12,0),0))</f>
        <v>0</v>
      </c>
      <c r="CF71" s="37">
        <f>IF(CF$4=$D58,$D61*(1-$D66)-SUM($G71:CE71),IF(AND(CF$4-$H$4&gt;0,CF$4-$H$4&lt;=$D58),CF69-IF(AND(CF$4-$H$4&gt;0,CF$4-$H$4&lt;=$D58),($D61-$D67-SUM($G71:CE71))*CF64/12,0),0))</f>
        <v>0</v>
      </c>
      <c r="CG71" s="37">
        <f>IF(CG$4=$D58,$D61*(1-$D66)-SUM($G71:CF71),IF(AND(CG$4-$H$4&gt;0,CG$4-$H$4&lt;=$D58),CG69-IF(AND(CG$4-$H$4&gt;0,CG$4-$H$4&lt;=$D58),($D61-$D67-SUM($G71:CF71))*CG64/12,0),0))</f>
        <v>0</v>
      </c>
      <c r="CH71" s="37">
        <f>IF(CH$4=$D58,$D61*(1-$D66)-SUM($G71:CG71),IF(AND(CH$4-$H$4&gt;0,CH$4-$H$4&lt;=$D58),CH69-IF(AND(CH$4-$H$4&gt;0,CH$4-$H$4&lt;=$D58),($D61-$D67-SUM($G71:CG71))*CH64/12,0),0))</f>
        <v>0</v>
      </c>
      <c r="CI71" s="37">
        <f>IF(CI$4=$D58,$D61*(1-$D66)-SUM($G71:CH71),IF(AND(CI$4-$H$4&gt;0,CI$4-$H$4&lt;=$D58),CI69-IF(AND(CI$4-$H$4&gt;0,CI$4-$H$4&lt;=$D58),($D61-$D67-SUM($G71:CH71))*CI64/12,0),0))</f>
        <v>0</v>
      </c>
      <c r="CJ71" s="37">
        <f>IF(CJ$4=$D58,$D61*(1-$D66)-SUM($G71:CI71),IF(AND(CJ$4-$H$4&gt;0,CJ$4-$H$4&lt;=$D58),CJ69-IF(AND(CJ$4-$H$4&gt;0,CJ$4-$H$4&lt;=$D58),($D61-$D67-SUM($G71:CI71))*CJ64/12,0),0))</f>
        <v>0</v>
      </c>
      <c r="CK71" s="37">
        <f>IF(CK$4=$D58,$D61*(1-$D66)-SUM($G71:CJ71),IF(AND(CK$4-$H$4&gt;0,CK$4-$H$4&lt;=$D58),CK69-IF(AND(CK$4-$H$4&gt;0,CK$4-$H$4&lt;=$D58),($D61-$D67-SUM($G71:CJ71))*CK64/12,0),0))</f>
        <v>0</v>
      </c>
      <c r="CL71" s="37">
        <f>IF(CL$4=$D58,$D61*(1-$D66)-SUM($G71:CK71),IF(AND(CL$4-$H$4&gt;0,CL$4-$H$4&lt;=$D58),CL69-IF(AND(CL$4-$H$4&gt;0,CL$4-$H$4&lt;=$D58),($D61-$D67-SUM($G71:CK71))*CL64/12,0),0))</f>
        <v>0</v>
      </c>
      <c r="CM71" s="37">
        <f>IF(CM$4=$D58,$D61*(1-$D66)-SUM($G71:CL71),IF(AND(CM$4-$H$4&gt;0,CM$4-$H$4&lt;=$D58),CM69-IF(AND(CM$4-$H$4&gt;0,CM$4-$H$4&lt;=$D58),($D61-$D67-SUM($G71:CL71))*CM64/12,0),0))</f>
        <v>0</v>
      </c>
      <c r="CN71" s="37">
        <f>IF(CN$4=$D58,$D61*(1-$D66)-SUM($G71:CM71),IF(AND(CN$4-$H$4&gt;0,CN$4-$H$4&lt;=$D58),CN69-IF(AND(CN$4-$H$4&gt;0,CN$4-$H$4&lt;=$D58),($D61-$D67-SUM($G71:CM71))*CN64/12,0),0))</f>
        <v>0</v>
      </c>
      <c r="CO71" s="37">
        <f>IF(CO$4=$D58,$D61*(1-$D66)-SUM($G71:CN71),IF(AND(CO$4-$H$4&gt;0,CO$4-$H$4&lt;=$D58),CO69-IF(AND(CO$4-$H$4&gt;0,CO$4-$H$4&lt;=$D58),($D61-$D67-SUM($G71:CN71))*CO64/12,0),0))</f>
        <v>0</v>
      </c>
      <c r="CP71" s="37">
        <f>IF(CP$4=$D58,$D61*(1-$D66)-SUM($G71:CO71),IF(AND(CP$4-$H$4&gt;0,CP$4-$H$4&lt;=$D58),CP69-IF(AND(CP$4-$H$4&gt;0,CP$4-$H$4&lt;=$D58),($D61-$D67-SUM($G71:CO71))*CP64/12,0),0))</f>
        <v>0</v>
      </c>
      <c r="CQ71" s="37">
        <f>IF(CQ$4=$D58,$D61*(1-$D66)-SUM($G71:CP71),IF(AND(CQ$4-$H$4&gt;0,CQ$4-$H$4&lt;=$D58),CQ69-IF(AND(CQ$4-$H$4&gt;0,CQ$4-$H$4&lt;=$D58),($D61-$D67-SUM($G71:CP71))*CQ64/12,0),0))</f>
        <v>0</v>
      </c>
      <c r="CR71" s="37">
        <f>IF(CR$4=$D58,$D61*(1-$D66)-SUM($G71:CQ71),IF(AND(CR$4-$H$4&gt;0,CR$4-$H$4&lt;=$D58),CR69-IF(AND(CR$4-$H$4&gt;0,CR$4-$H$4&lt;=$D58),($D61-$D67-SUM($G71:CQ71))*CR64/12,0),0))</f>
        <v>0</v>
      </c>
      <c r="CS71" s="37">
        <f>IF(CS$4=$D58,$D61*(1-$D66)-SUM($G71:CR71),IF(AND(CS$4-$H$4&gt;0,CS$4-$H$4&lt;=$D58),CS69-IF(AND(CS$4-$H$4&gt;0,CS$4-$H$4&lt;=$D58),($D61-$D67-SUM($G71:CR71))*CS64/12,0),0))</f>
        <v>0</v>
      </c>
      <c r="CT71" s="37">
        <f>IF(CT$4=$D58,$D61*(1-$D66)-SUM($G71:CS71),IF(AND(CT$4-$H$4&gt;0,CT$4-$H$4&lt;=$D58),CT69-IF(AND(CT$4-$H$4&gt;0,CT$4-$H$4&lt;=$D58),($D61-$D67-SUM($G71:CS71))*CT64/12,0),0))</f>
        <v>0</v>
      </c>
      <c r="CU71" s="37">
        <f>IF(CU$4=$D58,$D61*(1-$D66)-SUM($G71:CT71),IF(AND(CU$4-$H$4&gt;0,CU$4-$H$4&lt;=$D58),CU69-IF(AND(CU$4-$H$4&gt;0,CU$4-$H$4&lt;=$D58),($D61-$D67-SUM($G71:CT71))*CU64/12,0),0))</f>
        <v>0</v>
      </c>
      <c r="CV71" s="37">
        <f>IF(CV$4=$D58,$D61*(1-$D66)-SUM($G71:CU71),IF(AND(CV$4-$H$4&gt;0,CV$4-$H$4&lt;=$D58),CV69-IF(AND(CV$4-$H$4&gt;0,CV$4-$H$4&lt;=$D58),($D61-$D67-SUM($G71:CU71))*CV64/12,0),0))</f>
        <v>0</v>
      </c>
      <c r="CW71" s="37">
        <f>IF(CW$4=$D58,$D61*(1-$D66)-SUM($G71:CV71),IF(AND(CW$4-$H$4&gt;0,CW$4-$H$4&lt;=$D58),CW69-IF(AND(CW$4-$H$4&gt;0,CW$4-$H$4&lt;=$D58),($D61-$D67-SUM($G71:CV71))*CW64/12,0),0))</f>
        <v>0</v>
      </c>
      <c r="CX71" s="37">
        <f>IF(CX$4=$D58,$D61*(1-$D66)-SUM($G71:CW71),IF(AND(CX$4-$H$4&gt;0,CX$4-$H$4&lt;=$D58),CX69-IF(AND(CX$4-$H$4&gt;0,CX$4-$H$4&lt;=$D58),($D61-$D67-SUM($G71:CW71))*CX64/12,0),0))</f>
        <v>0</v>
      </c>
      <c r="CY71" s="37">
        <f>IF(CY$4=$D58,$D61*(1-$D66)-SUM($G71:CX71),IF(AND(CY$4-$H$4&gt;0,CY$4-$H$4&lt;=$D58),CY69-IF(AND(CY$4-$H$4&gt;0,CY$4-$H$4&lt;=$D58),($D61-$D67-SUM($G71:CX71))*CY64/12,0),0))</f>
        <v>0</v>
      </c>
      <c r="CZ71" s="37">
        <f>IF(CZ$4=$D58,$D61*(1-$D66)-SUM($G71:CY71),IF(AND(CZ$4-$H$4&gt;0,CZ$4-$H$4&lt;=$D58),CZ69-IF(AND(CZ$4-$H$4&gt;0,CZ$4-$H$4&lt;=$D58),($D61-$D67-SUM($G71:CY71))*CZ64/12,0),0))</f>
        <v>0</v>
      </c>
      <c r="DA71" s="37">
        <f>IF(DA$4=$D58,$D61*(1-$D66)-SUM($G71:CZ71),IF(AND(DA$4-$H$4&gt;0,DA$4-$H$4&lt;=$D58),DA69-IF(AND(DA$4-$H$4&gt;0,DA$4-$H$4&lt;=$D58),($D61-$D67-SUM($G71:CZ71))*DA64/12,0),0))</f>
        <v>0</v>
      </c>
      <c r="DB71" s="37">
        <f>IF(DB$4=$D58,$D61*(1-$D66)-SUM($G71:DA71),IF(AND(DB$4-$H$4&gt;0,DB$4-$H$4&lt;=$D58),DB69-IF(AND(DB$4-$H$4&gt;0,DB$4-$H$4&lt;=$D58),($D61-$D67-SUM($G71:DA71))*DB64/12,0),0))</f>
        <v>0</v>
      </c>
      <c r="DC71" s="37">
        <f>IF(DC$4=$D58,$D61*(1-$D66)-SUM($G71:DB71),IF(AND(DC$4-$H$4&gt;0,DC$4-$H$4&lt;=$D58),DC69-IF(AND(DC$4-$H$4&gt;0,DC$4-$H$4&lt;=$D58),($D61-$D67-SUM($G71:DB71))*DC64/12,0),0))</f>
        <v>0</v>
      </c>
      <c r="DD71" s="37">
        <f>IF(DD$4=$D58,$D61*(1-$D66)-SUM($G71:DC71),IF(AND(DD$4-$H$4&gt;0,DD$4-$H$4&lt;=$D58),DD69-IF(AND(DD$4-$H$4&gt;0,DD$4-$H$4&lt;=$D58),($D61-$D67-SUM($G71:DC71))*DD64/12,0),0))</f>
        <v>0</v>
      </c>
      <c r="DE71" s="37">
        <f>IF(DE$4=$D58,$D61*(1-$D66)-SUM($G71:DD71),IF(AND(DE$4-$H$4&gt;0,DE$4-$H$4&lt;=$D58),DE69-IF(AND(DE$4-$H$4&gt;0,DE$4-$H$4&lt;=$D58),($D61-$D67-SUM($G71:DD71))*DE64/12,0),0))</f>
        <v>0</v>
      </c>
      <c r="DF71" s="37">
        <f>IF(DF$4=$D58,$D61*(1-$D66)-SUM($G71:DE71),IF(AND(DF$4-$H$4&gt;0,DF$4-$H$4&lt;=$D58),DF69-IF(AND(DF$4-$H$4&gt;0,DF$4-$H$4&lt;=$D58),($D61-$D67-SUM($G71:DE71))*DF64/12,0),0))</f>
        <v>0</v>
      </c>
      <c r="DG71" s="37">
        <f>IF(DG$4=$D58,$D61*(1-$D66)-SUM($G71:DF71),IF(AND(DG$4-$H$4&gt;0,DG$4-$H$4&lt;=$D58),DG69-IF(AND(DG$4-$H$4&gt;0,DG$4-$H$4&lt;=$D58),($D61-$D67-SUM($G71:DF71))*DG64/12,0),0))</f>
        <v>0</v>
      </c>
      <c r="DH71" s="37">
        <f>IF(DH$4=$D58,$D61*(1-$D66)-SUM($G71:DG71),IF(AND(DH$4-$H$4&gt;0,DH$4-$H$4&lt;=$D58),DH69-IF(AND(DH$4-$H$4&gt;0,DH$4-$H$4&lt;=$D58),($D61-$D67-SUM($G71:DG71))*DH64/12,0),0))</f>
        <v>0</v>
      </c>
      <c r="DI71" s="37">
        <f>IF(DI$4=$D58,$D61*(1-$D66)-SUM($G71:DH71),IF(AND(DI$4-$H$4&gt;0,DI$4-$H$4&lt;=$D58),DI69-IF(AND(DI$4-$H$4&gt;0,DI$4-$H$4&lt;=$D58),($D61-$D67-SUM($G71:DH71))*DI64/12,0),0))</f>
        <v>0</v>
      </c>
      <c r="DJ71" s="37">
        <f>IF(DJ$4=$D58,$D61*(1-$D66)-SUM($G71:DI71),IF(AND(DJ$4-$H$4&gt;0,DJ$4-$H$4&lt;=$D58),DJ69-IF(AND(DJ$4-$H$4&gt;0,DJ$4-$H$4&lt;=$D58),($D61-$D67-SUM($G71:DI71))*DJ64/12,0),0))</f>
        <v>0</v>
      </c>
      <c r="DK71" s="37">
        <f>IF(DK$4=$D58,$D61*(1-$D66)-SUM($G71:DJ71),IF(AND(DK$4-$H$4&gt;0,DK$4-$H$4&lt;=$D58),DK69-IF(AND(DK$4-$H$4&gt;0,DK$4-$H$4&lt;=$D58),($D61-$D67-SUM($G71:DJ71))*DK64/12,0),0))</f>
        <v>0</v>
      </c>
      <c r="DL71" s="37">
        <f>IF(DL$4=$D58,$D61*(1-$D66)-SUM($G71:DK71),IF(AND(DL$4-$H$4&gt;0,DL$4-$H$4&lt;=$D58),DL69-IF(AND(DL$4-$H$4&gt;0,DL$4-$H$4&lt;=$D58),($D61-$D67-SUM($G71:DK71))*DL64/12,0),0))</f>
        <v>0</v>
      </c>
      <c r="DM71" s="37">
        <f>IF(DM$4=$D58,$D61*(1-$D66)-SUM($G71:DL71),IF(AND(DM$4-$H$4&gt;0,DM$4-$H$4&lt;=$D58),DM69-IF(AND(DM$4-$H$4&gt;0,DM$4-$H$4&lt;=$D58),($D61-$D67-SUM($G71:DL71))*DM64/12,0),0))</f>
        <v>0</v>
      </c>
      <c r="DN71" s="37">
        <f>IF(DN$4=$D58,$D61*(1-$D66)-SUM($G71:DM71),IF(AND(DN$4-$H$4&gt;0,DN$4-$H$4&lt;=$D58),DN69-IF(AND(DN$4-$H$4&gt;0,DN$4-$H$4&lt;=$D58),($D61-$D67-SUM($G71:DM71))*DN64/12,0),0))</f>
        <v>0</v>
      </c>
      <c r="DO71" s="37">
        <f>IF(DO$4=$D58,$D61*(1-$D66)-SUM($G71:DN71),IF(AND(DO$4-$H$4&gt;0,DO$4-$H$4&lt;=$D58),DO69-IF(AND(DO$4-$H$4&gt;0,DO$4-$H$4&lt;=$D58),($D61-$D67-SUM($G71:DN71))*DO64/12,0),0))</f>
        <v>0</v>
      </c>
      <c r="DP71" s="37">
        <f>IF(DP$4=$D58,$D61*(1-$D66)-SUM($G71:DO71),IF(AND(DP$4-$H$4&gt;0,DP$4-$H$4&lt;=$D58),DP69-IF(AND(DP$4-$H$4&gt;0,DP$4-$H$4&lt;=$D58),($D61-$D67-SUM($G71:DO71))*DP64/12,0),0))</f>
        <v>0</v>
      </c>
      <c r="DQ71" s="37">
        <f>IF(DQ$4=$D58,$D61*(1-$D66)-SUM($G71:DP71),IF(AND(DQ$4-$H$4&gt;0,DQ$4-$H$4&lt;=$D58),DQ69-IF(AND(DQ$4-$H$4&gt;0,DQ$4-$H$4&lt;=$D58),($D61-$D67-SUM($G71:DP71))*DQ64/12,0),0))</f>
        <v>0</v>
      </c>
      <c r="DR71" s="37">
        <f>IF(DR$4=$D58,$D61*(1-$D66)-SUM($G71:DQ71),IF(AND(DR$4-$H$4&gt;0,DR$4-$H$4&lt;=$D58),DR69-IF(AND(DR$4-$H$4&gt;0,DR$4-$H$4&lt;=$D58),($D61-$D67-SUM($G71:DQ71))*DR64/12,0),0))</f>
        <v>0</v>
      </c>
      <c r="DS71" s="37">
        <f>IF(DS$4=$D58,$D61*(1-$D66)-SUM($G71:DR71),IF(AND(DS$4-$H$4&gt;0,DS$4-$H$4&lt;=$D58),DS69-IF(AND(DS$4-$H$4&gt;0,DS$4-$H$4&lt;=$D58),($D61-$D67-SUM($G71:DR71))*DS64/12,0),0))</f>
        <v>0</v>
      </c>
      <c r="DT71" s="37">
        <f>IF(DT$4=$D58,$D61*(1-$D66)-SUM($G71:DS71),IF(AND(DT$4-$H$4&gt;0,DT$4-$H$4&lt;=$D58),DT69-IF(AND(DT$4-$H$4&gt;0,DT$4-$H$4&lt;=$D58),($D61-$D67-SUM($G71:DS71))*DT64/12,0),0))</f>
        <v>0</v>
      </c>
      <c r="DU71" s="37">
        <f>IF(DU$4=$D58,$D61*(1-$D66)-SUM($G71:DT71),IF(AND(DU$4-$H$4&gt;0,DU$4-$H$4&lt;=$D58),DU69-IF(AND(DU$4-$H$4&gt;0,DU$4-$H$4&lt;=$D58),($D61-$D67-SUM($G71:DT71))*DU64/12,0),0))</f>
        <v>0</v>
      </c>
      <c r="DV71" s="37">
        <f>IF(DV$4=$D58,$D61*(1-$D66)-SUM($G71:DU71),IF(AND(DV$4-$H$4&gt;0,DV$4-$H$4&lt;=$D58),DV69-IF(AND(DV$4-$H$4&gt;0,DV$4-$H$4&lt;=$D58),($D61-$D67-SUM($G71:DU71))*DV64/12,0),0))</f>
        <v>0</v>
      </c>
      <c r="DW71" s="37">
        <f>IF(DW$4=$D58,$D61*(1-$D66)-SUM($G71:DV71),IF(AND(DW$4-$H$4&gt;0,DW$4-$H$4&lt;=$D58),DW69-IF(AND(DW$4-$H$4&gt;0,DW$4-$H$4&lt;=$D58),($D61-$D67-SUM($G71:DV71))*DW64/12,0),0))</f>
        <v>0</v>
      </c>
      <c r="DX71" s="37">
        <f>IF(DX$4=$D58,$D61*(1-$D66)-SUM($G71:DW71),IF(AND(DX$4-$H$4&gt;0,DX$4-$H$4&lt;=$D58),DX69-IF(AND(DX$4-$H$4&gt;0,DX$4-$H$4&lt;=$D58),($D61-$D67-SUM($G71:DW71))*DX64/12,0),0))</f>
        <v>0</v>
      </c>
      <c r="DY71" s="37">
        <f>IF(DY$4=$D58,$D61*(1-$D66)-SUM($G71:DX71),IF(AND(DY$4-$H$4&gt;0,DY$4-$H$4&lt;=$D58),DY69-IF(AND(DY$4-$H$4&gt;0,DY$4-$H$4&lt;=$D58),($D61-$D67-SUM($G71:DX71))*DY64/12,0),0))</f>
        <v>0</v>
      </c>
      <c r="DZ71" s="37">
        <f>IF(DZ$4=$D58,$D61*(1-$D66)-SUM($G71:DY71),IF(AND(DZ$4-$H$4&gt;0,DZ$4-$H$4&lt;=$D58),DZ69-IF(AND(DZ$4-$H$4&gt;0,DZ$4-$H$4&lt;=$D58),($D61-$D67-SUM($G71:DY71))*DZ64/12,0),0))</f>
        <v>0</v>
      </c>
      <c r="EA71" s="37">
        <f>IF(EA$4=$D58,$D61*(1-$D66)-SUM($G71:DZ71),IF(AND(EA$4-$H$4&gt;0,EA$4-$H$4&lt;=$D58),EA69-IF(AND(EA$4-$H$4&gt;0,EA$4-$H$4&lt;=$D58),($D61-$D67-SUM($G71:DZ71))*EA64/12,0),0))</f>
        <v>0</v>
      </c>
      <c r="EB71" s="37">
        <f>IF(EB$4=$D58,$D61*(1-$D66)-SUM($G71:EA71),IF(AND(EB$4-$H$4&gt;0,EB$4-$H$4&lt;=$D58),EB69-IF(AND(EB$4-$H$4&gt;0,EB$4-$H$4&lt;=$D58),($D61-$D67-SUM($G71:EA71))*EB64/12,0),0))</f>
        <v>0</v>
      </c>
      <c r="EC71" s="37">
        <f>IF(EC$4=$D58,$D61*(1-$D66)-SUM($G71:EB71),IF(AND(EC$4-$H$4&gt;0,EC$4-$H$4&lt;=$D58),EC69-IF(AND(EC$4-$H$4&gt;0,EC$4-$H$4&lt;=$D58),($D61-$D67-SUM($G71:EB71))*EC64/12,0),0))</f>
        <v>0</v>
      </c>
      <c r="ED71" s="37">
        <f>IF(ED$4=$D58,$D61*(1-$D66)-SUM($G71:EC71),IF(AND(ED$4-$H$4&gt;0,ED$4-$H$4&lt;=$D58),ED69-IF(AND(ED$4-$H$4&gt;0,ED$4-$H$4&lt;=$D58),($D61-$D67-SUM($G71:EC71))*ED64/12,0),0))</f>
        <v>0</v>
      </c>
      <c r="EE71" s="37">
        <f>IF(EE$4=$D58,$D61*(1-$D66)-SUM($G71:ED71),IF(AND(EE$4-$H$4&gt;0,EE$4-$H$4&lt;=$D58),EE69-IF(AND(EE$4-$H$4&gt;0,EE$4-$H$4&lt;=$D58),($D61-$D67-SUM($G71:ED71))*EE64/12,0),0))</f>
        <v>0</v>
      </c>
      <c r="EF71" s="37">
        <f>IF(EF$4=$D58,$D61*(1-$D66)-SUM($G71:EE71),IF(AND(EF$4-$H$4&gt;0,EF$4-$H$4&lt;=$D58),EF69-IF(AND(EF$4-$H$4&gt;0,EF$4-$H$4&lt;=$D58),($D61-$D67-SUM($G71:EE71))*EF64/12,0),0))</f>
        <v>0</v>
      </c>
      <c r="EG71" s="37">
        <f>IF(EG$4=$D58,$D61*(1-$D66)-SUM($G71:EF71),IF(AND(EG$4-$H$4&gt;0,EG$4-$H$4&lt;=$D58),EG69-IF(AND(EG$4-$H$4&gt;0,EG$4-$H$4&lt;=$D58),($D61-$D67-SUM($G71:EF71))*EG64/12,0),0))</f>
        <v>0</v>
      </c>
      <c r="EH71" s="37">
        <f>IF(EH$4=$D58,$D61*(1-$D66)-SUM($G71:EG71),IF(AND(EH$4-$H$4&gt;0,EH$4-$H$4&lt;=$D58),EH69-IF(AND(EH$4-$H$4&gt;0,EH$4-$H$4&lt;=$D58),($D61-$D67-SUM($G71:EG71))*EH64/12,0),0))</f>
        <v>0</v>
      </c>
      <c r="EI71" s="37">
        <f>IF(EI$4=$D58,$D61*(1-$D66)-SUM($G71:EH71),IF(AND(EI$4-$H$4&gt;0,EI$4-$H$4&lt;=$D58),EI69-IF(AND(EI$4-$H$4&gt;0,EI$4-$H$4&lt;=$D58),($D61-$D67-SUM($G71:EH71))*EI64/12,0),0))</f>
        <v>0</v>
      </c>
      <c r="EJ71" s="37">
        <f>IF(EJ$4=$D58,$D61*(1-$D66)-SUM($G71:EI71),IF(AND(EJ$4-$H$4&gt;0,EJ$4-$H$4&lt;=$D58),EJ69-IF(AND(EJ$4-$H$4&gt;0,EJ$4-$H$4&lt;=$D58),($D61-$D67-SUM($G71:EI71))*EJ64/12,0),0))</f>
        <v>0</v>
      </c>
      <c r="EK71" s="37">
        <f>IF(EK$4=$D58,$D61*(1-$D66)-SUM($G71:EJ71),IF(AND(EK$4-$H$4&gt;0,EK$4-$H$4&lt;=$D58),EK69-IF(AND(EK$4-$H$4&gt;0,EK$4-$H$4&lt;=$D58),($D61-$D67-SUM($G71:EJ71))*EK64/12,0),0))</f>
        <v>0</v>
      </c>
      <c r="EL71" s="37">
        <f>IF(EL$4=$D58,$D61*(1-$D66)-SUM($G71:EK71),IF(AND(EL$4-$H$4&gt;0,EL$4-$H$4&lt;=$D58),EL69-IF(AND(EL$4-$H$4&gt;0,EL$4-$H$4&lt;=$D58),($D61-$D67-SUM($G71:EK71))*EL64/12,0),0))</f>
        <v>0</v>
      </c>
      <c r="EM71" s="37">
        <f>IF(EM$4=$D58,$D61*(1-$D66)-SUM($G71:EL71),IF(AND(EM$4-$H$4&gt;0,EM$4-$H$4&lt;=$D58),EM69-IF(AND(EM$4-$H$4&gt;0,EM$4-$H$4&lt;=$D58),($D61-$D67-SUM($G71:EL71))*EM64/12,0),0))</f>
        <v>0</v>
      </c>
      <c r="EN71" s="37">
        <f>IF(EN$4=$D58,$D61*(1-$D66)-SUM($G71:EM71),IF(AND(EN$4-$H$4&gt;0,EN$4-$H$4&lt;=$D58),EN69-IF(AND(EN$4-$H$4&gt;0,EN$4-$H$4&lt;=$D58),($D61-$D67-SUM($G71:EM71))*EN64/12,0),0))</f>
        <v>0</v>
      </c>
      <c r="EO71" s="37">
        <f>IF(EO$4=$D58,$D61*(1-$D66)-SUM($G71:EN71),IF(AND(EO$4-$H$4&gt;0,EO$4-$H$4&lt;=$D58),EO69-IF(AND(EO$4-$H$4&gt;0,EO$4-$H$4&lt;=$D58),($D61-$D67-SUM($G71:EN71))*EO64/12,0),0))</f>
        <v>0</v>
      </c>
      <c r="EP71" s="37">
        <f>IF(EP$4=$D58,$D61*(1-$D66)-SUM($G71:EO71),IF(AND(EP$4-$H$4&gt;0,EP$4-$H$4&lt;=$D58),EP69-IF(AND(EP$4-$H$4&gt;0,EP$4-$H$4&lt;=$D58),($D61-$D67-SUM($G71:EO71))*EP64/12,0),0))</f>
        <v>0</v>
      </c>
      <c r="EQ71" s="37">
        <f>IF(EQ$4=$D58,$D61*(1-$D66)-SUM($G71:EP71),IF(AND(EQ$4-$H$4&gt;0,EQ$4-$H$4&lt;=$D58),EQ69-IF(AND(EQ$4-$H$4&gt;0,EQ$4-$H$4&lt;=$D58),($D61-$D67-SUM($G71:EP71))*EQ64/12,0),0))</f>
        <v>0</v>
      </c>
      <c r="ER71" s="37">
        <f>IF(ER$4=$D58,$D61*(1-$D66)-SUM($G71:EQ71),IF(AND(ER$4-$H$4&gt;0,ER$4-$H$4&lt;=$D58),ER69-IF(AND(ER$4-$H$4&gt;0,ER$4-$H$4&lt;=$D58),($D61-$D67-SUM($G71:EQ71))*ER64/12,0),0))</f>
        <v>0</v>
      </c>
      <c r="ES71" s="37">
        <f>IF(ES$4=$D58,$D61*(1-$D66)-SUM($G71:ER71),IF(AND(ES$4-$H$4&gt;0,ES$4-$H$4&lt;=$D58),ES69-IF(AND(ES$4-$H$4&gt;0,ES$4-$H$4&lt;=$D58),($D61-$D67-SUM($G71:ER71))*ES64/12,0),0))</f>
        <v>0</v>
      </c>
      <c r="ET71" s="37">
        <f>IF(ET$4=$D58,$D61*(1-$D66)-SUM($G71:ES71),IF(AND(ET$4-$H$4&gt;0,ET$4-$H$4&lt;=$D58),ET69-IF(AND(ET$4-$H$4&gt;0,ET$4-$H$4&lt;=$D58),($D61-$D67-SUM($G71:ES71))*ET64/12,0),0))</f>
        <v>0</v>
      </c>
      <c r="EU71" s="37">
        <f>IF(EU$4=$D58,$D61*(1-$D66)-SUM($G71:ET71),IF(AND(EU$4-$H$4&gt;0,EU$4-$H$4&lt;=$D58),EU69-IF(AND(EU$4-$H$4&gt;0,EU$4-$H$4&lt;=$D58),($D61-$D67-SUM($G71:ET71))*EU64/12,0),0))</f>
        <v>0</v>
      </c>
      <c r="EV71" s="37">
        <f>IF(EV$4=$D58,$D61*(1-$D66)-SUM($G71:EU71),IF(AND(EV$4-$H$4&gt;0,EV$4-$H$4&lt;=$D58),EV69-IF(AND(EV$4-$H$4&gt;0,EV$4-$H$4&lt;=$D58),($D61-$D67-SUM($G71:EU71))*EV64/12,0),0))</f>
        <v>0</v>
      </c>
      <c r="EW71" s="37">
        <f>IF(EW$4=$D58,$D61*(1-$D66)-SUM($G71:EV71),IF(AND(EW$4-$H$4&gt;0,EW$4-$H$4&lt;=$D58),EW69-IF(AND(EW$4-$H$4&gt;0,EW$4-$H$4&lt;=$D58),($D61-$D67-SUM($G71:EV71))*EW64/12,0),0))</f>
        <v>0</v>
      </c>
      <c r="EX71" s="37">
        <f>IF(EX$4=$D58,$D61*(1-$D66)-SUM($G71:EW71),IF(AND(EX$4-$H$4&gt;0,EX$4-$H$4&lt;=$D58),EX69-IF(AND(EX$4-$H$4&gt;0,EX$4-$H$4&lt;=$D58),($D61-$D67-SUM($G71:EW71))*EX64/12,0),0))</f>
        <v>0</v>
      </c>
      <c r="EY71" s="37">
        <f>IF(EY$4=$D58,$D61*(1-$D66)-SUM($G71:EX71),IF(AND(EY$4-$H$4&gt;0,EY$4-$H$4&lt;=$D58),EY69-IF(AND(EY$4-$H$4&gt;0,EY$4-$H$4&lt;=$D58),($D61-$D67-SUM($G71:EX71))*EY64/12,0),0))</f>
        <v>0</v>
      </c>
      <c r="EZ71" s="37">
        <f>IF(EZ$4=$D58,$D61*(1-$D66)-SUM($G71:EY71),IF(AND(EZ$4-$H$4&gt;0,EZ$4-$H$4&lt;=$D58),EZ69-IF(AND(EZ$4-$H$4&gt;0,EZ$4-$H$4&lt;=$D58),($D61-$D67-SUM($G71:EY71))*EZ64/12,0),0))</f>
        <v>0</v>
      </c>
      <c r="FA71" s="37">
        <f>IF(FA$4=$D58,$D61*(1-$D66)-SUM($G71:EZ71),IF(AND(FA$4-$H$4&gt;0,FA$4-$H$4&lt;=$D58),FA69-IF(AND(FA$4-$H$4&gt;0,FA$4-$H$4&lt;=$D58),($D61-$D67-SUM($G71:EZ71))*FA64/12,0),0))</f>
        <v>0</v>
      </c>
      <c r="FB71" s="37">
        <f>IF(FB$4=$D58,$D61*(1-$D66)-SUM($G71:FA71),IF(AND(FB$4-$H$4&gt;0,FB$4-$H$4&lt;=$D58),FB69-IF(AND(FB$4-$H$4&gt;0,FB$4-$H$4&lt;=$D58),($D61-$D67-SUM($G71:FA71))*FB64/12,0),0))</f>
        <v>0</v>
      </c>
      <c r="FC71" s="37">
        <f>IF(FC$4=$D58,$D61*(1-$D66)-SUM($G71:FB71),IF(AND(FC$4-$H$4&gt;0,FC$4-$H$4&lt;=$D58),FC69-IF(AND(FC$4-$H$4&gt;0,FC$4-$H$4&lt;=$D58),($D61-$D67-SUM($G71:FB71))*FC64/12,0),0))</f>
        <v>0</v>
      </c>
      <c r="FD71" s="37">
        <f>IF(FD$4=$D58,$D61*(1-$D66)-SUM($G71:FC71),IF(AND(FD$4-$H$4&gt;0,FD$4-$H$4&lt;=$D58),FD69-IF(AND(FD$4-$H$4&gt;0,FD$4-$H$4&lt;=$D58),($D61-$D67-SUM($G71:FC71))*FD64/12,0),0))</f>
        <v>0</v>
      </c>
      <c r="FE71" s="37">
        <f>IF(FE$4=$D58,$D61*(1-$D66)-SUM($G71:FD71),IF(AND(FE$4-$H$4&gt;0,FE$4-$H$4&lt;=$D58),FE69-IF(AND(FE$4-$H$4&gt;0,FE$4-$H$4&lt;=$D58),($D61-$D67-SUM($G71:FD71))*FE64/12,0),0))</f>
        <v>0</v>
      </c>
      <c r="FF71" s="37">
        <f>IF(FF$4=$D58,$D61*(1-$D66)-SUM($G71:FE71),IF(AND(FF$4-$H$4&gt;0,FF$4-$H$4&lt;=$D58),FF69-IF(AND(FF$4-$H$4&gt;0,FF$4-$H$4&lt;=$D58),($D61-$D67-SUM($G71:FE71))*FF64/12,0),0))</f>
        <v>0</v>
      </c>
      <c r="FG71" s="37">
        <f>IF(FG$4=$D58,$D61*(1-$D66)-SUM($G71:FF71),IF(AND(FG$4-$H$4&gt;0,FG$4-$H$4&lt;=$D58),FG69-IF(AND(FG$4-$H$4&gt;0,FG$4-$H$4&lt;=$D58),($D61-$D67-SUM($G71:FF71))*FG64/12,0),0))</f>
        <v>0</v>
      </c>
      <c r="FH71" s="37">
        <f>IF(FH$4=$D58,$D61*(1-$D66)-SUM($G71:FG71),IF(AND(FH$4-$H$4&gt;0,FH$4-$H$4&lt;=$D58),FH69-IF(AND(FH$4-$H$4&gt;0,FH$4-$H$4&lt;=$D58),($D61-$D67-SUM($G71:FG71))*FH64/12,0),0))</f>
        <v>0</v>
      </c>
      <c r="FI71" s="37">
        <f>IF(FI$4=$D58,$D61*(1-$D66)-SUM($G71:FH71),IF(AND(FI$4-$H$4&gt;0,FI$4-$H$4&lt;=$D58),FI69-IF(AND(FI$4-$H$4&gt;0,FI$4-$H$4&lt;=$D58),($D61-$D67-SUM($G71:FH71))*FI64/12,0),0))</f>
        <v>0</v>
      </c>
      <c r="FJ71" s="37">
        <f>IF(FJ$4=$D58,$D61*(1-$D66)-SUM($G71:FI71),IF(AND(FJ$4-$H$4&gt;0,FJ$4-$H$4&lt;=$D58),FJ69-IF(AND(FJ$4-$H$4&gt;0,FJ$4-$H$4&lt;=$D58),($D61-$D67-SUM($G71:FI71))*FJ64/12,0),0))</f>
        <v>0</v>
      </c>
      <c r="FK71" s="37">
        <f>IF(FK$4=$D58,$D61*(1-$D66)-SUM($G71:FJ71),IF(AND(FK$4-$H$4&gt;0,FK$4-$H$4&lt;=$D58),FK69-IF(AND(FK$4-$H$4&gt;0,FK$4-$H$4&lt;=$D58),($D61-$D67-SUM($G71:FJ71))*FK64/12,0),0))</f>
        <v>0</v>
      </c>
      <c r="FL71" s="37">
        <f>IF(FL$4=$D58,$D61*(1-$D66)-SUM($G71:FK71),IF(AND(FL$4-$H$4&gt;0,FL$4-$H$4&lt;=$D58),FL69-IF(AND(FL$4-$H$4&gt;0,FL$4-$H$4&lt;=$D58),($D61-$D67-SUM($G71:FK71))*FL64/12,0),0))</f>
        <v>0</v>
      </c>
      <c r="FM71" s="37">
        <f>IF(FM$4=$D58,$D61*(1-$D66)-SUM($G71:FL71),IF(AND(FM$4-$H$4&gt;0,FM$4-$H$4&lt;=$D58),FM69-IF(AND(FM$4-$H$4&gt;0,FM$4-$H$4&lt;=$D58),($D61-$D67-SUM($G71:FL71))*FM64/12,0),0))</f>
        <v>0</v>
      </c>
      <c r="FN71" s="37">
        <f>IF(FN$4=$D58,$D61*(1-$D66)-SUM($G71:FM71),IF(AND(FN$4-$H$4&gt;0,FN$4-$H$4&lt;=$D58),FN69-IF(AND(FN$4-$H$4&gt;0,FN$4-$H$4&lt;=$D58),($D61-$D67-SUM($G71:FM71))*FN64/12,0),0))</f>
        <v>0</v>
      </c>
      <c r="FO71" s="37">
        <f>IF(FO$4=$D58,$D61*(1-$D66)-SUM($G71:FN71),IF(AND(FO$4-$H$4&gt;0,FO$4-$H$4&lt;=$D58),FO69-IF(AND(FO$4-$H$4&gt;0,FO$4-$H$4&lt;=$D58),($D61-$D67-SUM($G71:FN71))*FO64/12,0),0))</f>
        <v>0</v>
      </c>
      <c r="FP71" s="37">
        <f>IF(FP$4=$D58,$D61*(1-$D66)-SUM($G71:FO71),IF(AND(FP$4-$H$4&gt;0,FP$4-$H$4&lt;=$D58),FP69-IF(AND(FP$4-$H$4&gt;0,FP$4-$H$4&lt;=$D58),($D61-$D67-SUM($G71:FO71))*FP64/12,0),0))</f>
        <v>0</v>
      </c>
      <c r="FQ71" s="37">
        <f>IF(FQ$4=$D58,$D61*(1-$D66)-SUM($G71:FP71),IF(AND(FQ$4-$H$4&gt;0,FQ$4-$H$4&lt;=$D58),FQ69-IF(AND(FQ$4-$H$4&gt;0,FQ$4-$H$4&lt;=$D58),($D61-$D67-SUM($G71:FP71))*FQ64/12,0),0))</f>
        <v>0</v>
      </c>
      <c r="FR71" s="37">
        <f>IF(FR$4=$D58,$D61*(1-$D66)-SUM($G71:FQ71),IF(AND(FR$4-$H$4&gt;0,FR$4-$H$4&lt;=$D58),FR69-IF(AND(FR$4-$H$4&gt;0,FR$4-$H$4&lt;=$D58),($D61-$D67-SUM($G71:FQ71))*FR64/12,0),0))</f>
        <v>0</v>
      </c>
      <c r="FS71" s="37">
        <f>IF(FS$4=$D58,$D61*(1-$D66)-SUM($G71:FR71),IF(AND(FS$4-$H$4&gt;0,FS$4-$H$4&lt;=$D58),FS69-IF(AND(FS$4-$H$4&gt;0,FS$4-$H$4&lt;=$D58),($D61-$D67-SUM($G71:FR71))*FS64/12,0),0))</f>
        <v>0</v>
      </c>
      <c r="FT71" s="37">
        <f>IF(FT$4=$D58,$D61*(1-$D66)-SUM($G71:FS71),IF(AND(FT$4-$H$4&gt;0,FT$4-$H$4&lt;=$D58),FT69-IF(AND(FT$4-$H$4&gt;0,FT$4-$H$4&lt;=$D58),($D61-$D67-SUM($G71:FS71))*FT64/12,0),0))</f>
        <v>0</v>
      </c>
      <c r="FU71" s="37">
        <f>IF(FU$4=$D58,$D61*(1-$D66)-SUM($G71:FT71),IF(AND(FU$4-$H$4&gt;0,FU$4-$H$4&lt;=$D58),FU69-IF(AND(FU$4-$H$4&gt;0,FU$4-$H$4&lt;=$D58),($D61-$D67-SUM($G71:FT71))*FU64/12,0),0))</f>
        <v>0</v>
      </c>
      <c r="FV71" s="37">
        <f>IF(FV$4=$D58,$D61*(1-$D66)-SUM($G71:FU71),IF(AND(FV$4-$H$4&gt;0,FV$4-$H$4&lt;=$D58),FV69-IF(AND(FV$4-$H$4&gt;0,FV$4-$H$4&lt;=$D58),($D61-$D67-SUM($G71:FU71))*FV64/12,0),0))</f>
        <v>0</v>
      </c>
      <c r="FW71" s="37">
        <f>IF(FW$4=$D58,$D61*(1-$D66)-SUM($G71:FV71),IF(AND(FW$4-$H$4&gt;0,FW$4-$H$4&lt;=$D58),FW69-IF(AND(FW$4-$H$4&gt;0,FW$4-$H$4&lt;=$D58),($D61-$D67-SUM($G71:FV71))*FW64/12,0),0))</f>
        <v>0</v>
      </c>
      <c r="FX71" s="37">
        <f>IF(FX$4=$D58,$D61*(1-$D66)-SUM($G71:FW71),IF(AND(FX$4-$H$4&gt;0,FX$4-$H$4&lt;=$D58),FX69-IF(AND(FX$4-$H$4&gt;0,FX$4-$H$4&lt;=$D58),($D61-$D67-SUM($G71:FW71))*FX64/12,0),0))</f>
        <v>0</v>
      </c>
      <c r="FY71" s="37">
        <f>IF(FY$4=$D58,$D61*(1-$D66)-SUM($G71:FX71),IF(AND(FY$4-$H$4&gt;0,FY$4-$H$4&lt;=$D58),FY69-IF(AND(FY$4-$H$4&gt;0,FY$4-$H$4&lt;=$D58),($D61-$D67-SUM($G71:FX71))*FY64/12,0),0))</f>
        <v>0</v>
      </c>
      <c r="FZ71" s="37">
        <f>IF(FZ$4=$D58,$D61*(1-$D66)-SUM($G71:FY71),IF(AND(FZ$4-$H$4&gt;0,FZ$4-$H$4&lt;=$D58),FZ69-IF(AND(FZ$4-$H$4&gt;0,FZ$4-$H$4&lt;=$D58),($D61-$D67-SUM($G71:FY71))*FZ64/12,0),0))</f>
        <v>0</v>
      </c>
      <c r="GA71" s="37">
        <f>IF(GA$4=$D58,$D61*(1-$D66)-SUM($G71:FZ71),IF(AND(GA$4-$H$4&gt;0,GA$4-$H$4&lt;=$D58),GA69-IF(AND(GA$4-$H$4&gt;0,GA$4-$H$4&lt;=$D58),($D61-$D67-SUM($G71:FZ71))*GA64/12,0),0))</f>
        <v>0</v>
      </c>
      <c r="GB71" s="37">
        <f>IF(GB$4=$D58,$D61*(1-$D66)-SUM($G71:GA71),IF(AND(GB$4-$H$4&gt;0,GB$4-$H$4&lt;=$D58),GB69-IF(AND(GB$4-$H$4&gt;0,GB$4-$H$4&lt;=$D58),($D61-$D67-SUM($G71:GA71))*GB64/12,0),0))</f>
        <v>0</v>
      </c>
      <c r="GC71" s="37">
        <f>IF(GC$4=$D58,$D61*(1-$D66)-SUM($G71:GB71),IF(AND(GC$4-$H$4&gt;0,GC$4-$H$4&lt;=$D58),GC69-IF(AND(GC$4-$H$4&gt;0,GC$4-$H$4&lt;=$D58),($D61-$D67-SUM($G71:GB71))*GC64/12,0),0))</f>
        <v>0</v>
      </c>
      <c r="GD71" s="37">
        <f>IF(GD$4=$D58,$D61*(1-$D66)-SUM($G71:GC71),IF(AND(GD$4-$H$4&gt;0,GD$4-$H$4&lt;=$D58),GD69-IF(AND(GD$4-$H$4&gt;0,GD$4-$H$4&lt;=$D58),($D61-$D67-SUM($G71:GC71))*GD64/12,0),0))</f>
        <v>0</v>
      </c>
      <c r="GE71" s="37">
        <f>IF(GE$4=$D58,$D61*(1-$D66)-SUM($G71:GD71),IF(AND(GE$4-$H$4&gt;0,GE$4-$H$4&lt;=$D58),GE69-IF(AND(GE$4-$H$4&gt;0,GE$4-$H$4&lt;=$D58),($D61-$D67-SUM($G71:GD71))*GE64/12,0),0))</f>
        <v>0</v>
      </c>
      <c r="GF71" s="37">
        <f>IF(GF$4=$D58,$D61*(1-$D66)-SUM($G71:GE71),IF(AND(GF$4-$H$4&gt;0,GF$4-$H$4&lt;=$D58),GF69-IF(AND(GF$4-$H$4&gt;0,GF$4-$H$4&lt;=$D58),($D61-$D67-SUM($G71:GE71))*GF64/12,0),0))</f>
        <v>0</v>
      </c>
      <c r="GG71" s="37">
        <f>IF(GG$4=$D58,$D61*(1-$D66)-SUM($G71:GF71),IF(AND(GG$4-$H$4&gt;0,GG$4-$H$4&lt;=$D58),GG69-IF(AND(GG$4-$H$4&gt;0,GG$4-$H$4&lt;=$D58),($D61-$D67-SUM($G71:GF71))*GG64/12,0),0))</f>
        <v>0</v>
      </c>
      <c r="GH71" s="37">
        <f>IF(GH$4=$D58,$D61*(1-$D66)-SUM($G71:GG71),IF(AND(GH$4-$H$4&gt;0,GH$4-$H$4&lt;=$D58),GH69-IF(AND(GH$4-$H$4&gt;0,GH$4-$H$4&lt;=$D58),($D61-$D67-SUM($G71:GG71))*GH64/12,0),0))</f>
        <v>0</v>
      </c>
      <c r="GI71" s="37">
        <f>IF(GI$4=$D58,$D61*(1-$D66)-SUM($G71:GH71),IF(AND(GI$4-$H$4&gt;0,GI$4-$H$4&lt;=$D58),GI69-IF(AND(GI$4-$H$4&gt;0,GI$4-$H$4&lt;=$D58),($D61-$D67-SUM($G71:GH71))*GI64/12,0),0))</f>
        <v>0</v>
      </c>
      <c r="GJ71" s="37">
        <f>IF(GJ$4=$D58,$D61*(1-$D66)-SUM($G71:GI71),IF(AND(GJ$4-$H$4&gt;0,GJ$4-$H$4&lt;=$D58),GJ69-IF(AND(GJ$4-$H$4&gt;0,GJ$4-$H$4&lt;=$D58),($D61-$D67-SUM($G71:GI71))*GJ64/12,0),0))</f>
        <v>0</v>
      </c>
      <c r="GK71" s="37">
        <f>IF(GK$4=$D58,$D61*(1-$D66)-SUM($G71:GJ71),IF(AND(GK$4-$H$4&gt;0,GK$4-$H$4&lt;=$D58),GK69-IF(AND(GK$4-$H$4&gt;0,GK$4-$H$4&lt;=$D58),($D61-$D67-SUM($G71:GJ71))*GK64/12,0),0))</f>
        <v>0</v>
      </c>
      <c r="GL71" s="37">
        <f>IF(GL$4=$D58,$D61*(1-$D66)-SUM($G71:GK71),IF(AND(GL$4-$H$4&gt;0,GL$4-$H$4&lt;=$D58),GL69-IF(AND(GL$4-$H$4&gt;0,GL$4-$H$4&lt;=$D58),($D61-$D67-SUM($G71:GK71))*GL64/12,0),0))</f>
        <v>0</v>
      </c>
      <c r="GM71" s="37">
        <f>IF(GM$4=$D58,$D61*(1-$D66)-SUM($G71:GL71),IF(AND(GM$4-$H$4&gt;0,GM$4-$H$4&lt;=$D58),GM69-IF(AND(GM$4-$H$4&gt;0,GM$4-$H$4&lt;=$D58),($D61-$D67-SUM($G71:GL71))*GM64/12,0),0))</f>
        <v>0</v>
      </c>
      <c r="GN71" s="37">
        <f>IF(GN$4=$D58,$D61*(1-$D66)-SUM($G71:GM71),IF(AND(GN$4-$H$4&gt;0,GN$4-$H$4&lt;=$D58),GN69-IF(AND(GN$4-$H$4&gt;0,GN$4-$H$4&lt;=$D58),($D61-$D67-SUM($G71:GM71))*GN64/12,0),0))</f>
        <v>0</v>
      </c>
      <c r="GO71" s="37">
        <f>IF(GO$4=$D58,$D61*(1-$D66)-SUM($G71:GN71),IF(AND(GO$4-$H$4&gt;0,GO$4-$H$4&lt;=$D58),GO69-IF(AND(GO$4-$H$4&gt;0,GO$4-$H$4&lt;=$D58),($D61-$D67-SUM($G71:GN71))*GO64/12,0),0))</f>
        <v>0</v>
      </c>
      <c r="GP71" s="37">
        <f>IF(GP$4=$D58,$D61*(1-$D66)-SUM($G71:GO71),IF(AND(GP$4-$H$4&gt;0,GP$4-$H$4&lt;=$D58),GP69-IF(AND(GP$4-$H$4&gt;0,GP$4-$H$4&lt;=$D58),($D61-$D67-SUM($G71:GO71))*GP64/12,0),0))</f>
        <v>0</v>
      </c>
      <c r="GQ71" s="37">
        <f>IF(GQ$4=$D58,$D61*(1-$D66)-SUM($G71:GP71),IF(AND(GQ$4-$H$4&gt;0,GQ$4-$H$4&lt;=$D58),GQ69-IF(AND(GQ$4-$H$4&gt;0,GQ$4-$H$4&lt;=$D58),($D61-$D67-SUM($G71:GP71))*GQ64/12,0),0))</f>
        <v>0</v>
      </c>
      <c r="GR71" s="37">
        <f>IF(GR$4=$D58,$D61*(1-$D66)-SUM($G71:GQ71),IF(AND(GR$4-$H$4&gt;0,GR$4-$H$4&lt;=$D58),GR69-IF(AND(GR$4-$H$4&gt;0,GR$4-$H$4&lt;=$D58),($D61-$D67-SUM($G71:GQ71))*GR64/12,0),0))</f>
        <v>0</v>
      </c>
      <c r="GS71" s="37">
        <f>IF(GS$4=$D58,$D61*(1-$D66)-SUM($G71:GR71),IF(AND(GS$4-$H$4&gt;0,GS$4-$H$4&lt;=$D58),GS69-IF(AND(GS$4-$H$4&gt;0,GS$4-$H$4&lt;=$D58),($D61-$D67-SUM($G71:GR71))*GS64/12,0),0))</f>
        <v>0</v>
      </c>
      <c r="GT71" s="37">
        <f>IF(GT$4=$D58,$D61*(1-$D66)-SUM($G71:GS71),IF(AND(GT$4-$H$4&gt;0,GT$4-$H$4&lt;=$D58),GT69-IF(AND(GT$4-$H$4&gt;0,GT$4-$H$4&lt;=$D58),($D61-$D67-SUM($G71:GS71))*GT64/12,0),0))</f>
        <v>0</v>
      </c>
      <c r="GU71" s="37">
        <f>IF(GU$4=$D58,$D61*(1-$D66)-SUM($G71:GT71),IF(AND(GU$4-$H$4&gt;0,GU$4-$H$4&lt;=$D58),GU69-IF(AND(GU$4-$H$4&gt;0,GU$4-$H$4&lt;=$D58),($D61-$D67-SUM($G71:GT71))*GU64/12,0),0))</f>
        <v>0</v>
      </c>
      <c r="GV71" s="37">
        <f>IF(GV$4=$D58,$D61*(1-$D66)-SUM($G71:GU71),IF(AND(GV$4-$H$4&gt;0,GV$4-$H$4&lt;=$D58),GV69-IF(AND(GV$4-$H$4&gt;0,GV$4-$H$4&lt;=$D58),($D61-$D67-SUM($G71:GU71))*GV64/12,0),0))</f>
        <v>0</v>
      </c>
      <c r="GW71" s="37">
        <f>IF(GW$4=$D58,$D61*(1-$D66)-SUM($G71:GV71),IF(AND(GW$4-$H$4&gt;0,GW$4-$H$4&lt;=$D58),GW69-IF(AND(GW$4-$H$4&gt;0,GW$4-$H$4&lt;=$D58),($D61-$D67-SUM($G71:GV71))*GW64/12,0),0))</f>
        <v>0</v>
      </c>
      <c r="GX71" s="37">
        <f>IF(GX$4=$D58,$D61*(1-$D66)-SUM($G71:GW71),IF(AND(GX$4-$H$4&gt;0,GX$4-$H$4&lt;=$D58),GX69-IF(AND(GX$4-$H$4&gt;0,GX$4-$H$4&lt;=$D58),($D61-$D67-SUM($G71:GW71))*GX64/12,0),0))</f>
        <v>0</v>
      </c>
      <c r="GY71" s="37">
        <f>IF(GY$4=$D58,$D61*(1-$D66)-SUM($G71:GX71),IF(AND(GY$4-$H$4&gt;0,GY$4-$H$4&lt;=$D58),GY69-IF(AND(GY$4-$H$4&gt;0,GY$4-$H$4&lt;=$D58),($D61-$D67-SUM($G71:GX71))*GY64/12,0),0))</f>
        <v>0</v>
      </c>
      <c r="GZ71" s="37">
        <f>IF(GZ$4=$D58,$D61*(1-$D66)-SUM($G71:GY71),IF(AND(GZ$4-$H$4&gt;0,GZ$4-$H$4&lt;=$D58),GZ69-IF(AND(GZ$4-$H$4&gt;0,GZ$4-$H$4&lt;=$D58),($D61-$D67-SUM($G71:GY71))*GZ64/12,0),0))</f>
        <v>0</v>
      </c>
      <c r="HA71" s="37">
        <f>IF(HA$4=$D58,$D61*(1-$D66)-SUM($G71:GZ71),IF(AND(HA$4-$H$4&gt;0,HA$4-$H$4&lt;=$D58),HA69-IF(AND(HA$4-$H$4&gt;0,HA$4-$H$4&lt;=$D58),($D61-$D67-SUM($G71:GZ71))*HA64/12,0),0))</f>
        <v>0</v>
      </c>
      <c r="HB71" s="37">
        <f>IF(HB$4=$D58,$D61*(1-$D66)-SUM($G71:HA71),IF(AND(HB$4-$H$4&gt;0,HB$4-$H$4&lt;=$D58),HB69-IF(AND(HB$4-$H$4&gt;0,HB$4-$H$4&lt;=$D58),($D61-$D67-SUM($G71:HA71))*HB64/12,0),0))</f>
        <v>0</v>
      </c>
      <c r="HC71" s="37">
        <f>IF(HC$4=$D58,$D61*(1-$D66)-SUM($G71:HB71),IF(AND(HC$4-$H$4&gt;0,HC$4-$H$4&lt;=$D58),HC69-IF(AND(HC$4-$H$4&gt;0,HC$4-$H$4&lt;=$D58),($D61-$D67-SUM($G71:HB71))*HC64/12,0),0))</f>
        <v>0</v>
      </c>
      <c r="HD71" s="37">
        <f>IF(HD$4=$D58,$D61*(1-$D66)-SUM($G71:HC71),IF(AND(HD$4-$H$4&gt;0,HD$4-$H$4&lt;=$D58),HD69-IF(AND(HD$4-$H$4&gt;0,HD$4-$H$4&lt;=$D58),($D61-$D67-SUM($G71:HC71))*HD64/12,0),0))</f>
        <v>0</v>
      </c>
      <c r="HE71" s="37">
        <f>IF(HE$4=$D58,$D61*(1-$D66)-SUM($G71:HD71),IF(AND(HE$4-$H$4&gt;0,HE$4-$H$4&lt;=$D58),HE69-IF(AND(HE$4-$H$4&gt;0,HE$4-$H$4&lt;=$D58),($D61-$D67-SUM($G71:HD71))*HE64/12,0),0))</f>
        <v>0</v>
      </c>
      <c r="HF71" s="37">
        <f>IF(HF$4=$D58,$D61*(1-$D66)-SUM($G71:HE71),IF(AND(HF$4-$H$4&gt;0,HF$4-$H$4&lt;=$D58),HF69-IF(AND(HF$4-$H$4&gt;0,HF$4-$H$4&lt;=$D58),($D61-$D67-SUM($G71:HE71))*HF64/12,0),0))</f>
        <v>0</v>
      </c>
      <c r="HG71" s="37">
        <f>IF(HG$4=$D58,$D61*(1-$D66)-SUM($G71:HF71),IF(AND(HG$4-$H$4&gt;0,HG$4-$H$4&lt;=$D58),HG69-IF(AND(HG$4-$H$4&gt;0,HG$4-$H$4&lt;=$D58),($D61-$D67-SUM($G71:HF71))*HG64/12,0),0))</f>
        <v>0</v>
      </c>
      <c r="HH71" s="37">
        <f>IF(HH$4=$D58,$D61*(1-$D66)-SUM($G71:HG71),IF(AND(HH$4-$H$4&gt;0,HH$4-$H$4&lt;=$D58),HH69-IF(AND(HH$4-$H$4&gt;0,HH$4-$H$4&lt;=$D58),($D61-$D67-SUM($G71:HG71))*HH64/12,0),0))</f>
        <v>0</v>
      </c>
      <c r="HI71" s="37">
        <f>IF(HI$4=$D58,$D61*(1-$D66)-SUM($G71:HH71),IF(AND(HI$4-$H$4&gt;0,HI$4-$H$4&lt;=$D58),HI69-IF(AND(HI$4-$H$4&gt;0,HI$4-$H$4&lt;=$D58),($D61-$D67-SUM($G71:HH71))*HI64/12,0),0))</f>
        <v>0</v>
      </c>
      <c r="HJ71" s="37">
        <f>IF(HJ$4=$D58,$D61*(1-$D66)-SUM($G71:HI71),IF(AND(HJ$4-$H$4&gt;0,HJ$4-$H$4&lt;=$D58),HJ69-IF(AND(HJ$4-$H$4&gt;0,HJ$4-$H$4&lt;=$D58),($D61-$D67-SUM($G71:HI71))*HJ64/12,0),0))</f>
        <v>0</v>
      </c>
      <c r="HK71" s="37">
        <f>IF(HK$4=$D58,$D61*(1-$D66)-SUM($G71:HJ71),IF(AND(HK$4-$H$4&gt;0,HK$4-$H$4&lt;=$D58),HK69-IF(AND(HK$4-$H$4&gt;0,HK$4-$H$4&lt;=$D58),($D61-$D67-SUM($G71:HJ71))*HK64/12,0),0))</f>
        <v>0</v>
      </c>
      <c r="HL71" s="37">
        <f>IF(HL$4=$D58,$D61*(1-$D66)-SUM($G71:HK71),IF(AND(HL$4-$H$4&gt;0,HL$4-$H$4&lt;=$D58),HL69-IF(AND(HL$4-$H$4&gt;0,HL$4-$H$4&lt;=$D58),($D61-$D67-SUM($G71:HK71))*HL64/12,0),0))</f>
        <v>0</v>
      </c>
      <c r="HM71" s="37">
        <f>IF(HM$4=$D58,$D61*(1-$D66)-SUM($G71:HL71),IF(AND(HM$4-$H$4&gt;0,HM$4-$H$4&lt;=$D58),HM69-IF(AND(HM$4-$H$4&gt;0,HM$4-$H$4&lt;=$D58),($D61-$D67-SUM($G71:HL71))*HM64/12,0),0))</f>
        <v>0</v>
      </c>
      <c r="HN71" s="37">
        <f>IF(HN$4=$D58,$D61*(1-$D66)-SUM($G71:HM71),IF(AND(HN$4-$H$4&gt;0,HN$4-$H$4&lt;=$D58),HN69-IF(AND(HN$4-$H$4&gt;0,HN$4-$H$4&lt;=$D58),($D61-$D67-SUM($G71:HM71))*HN64/12,0),0))</f>
        <v>0</v>
      </c>
      <c r="HO71" s="37">
        <f>IF(HO$4=$D58,$D61*(1-$D66)-SUM($G71:HN71),IF(AND(HO$4-$H$4&gt;0,HO$4-$H$4&lt;=$D58),HO69-IF(AND(HO$4-$H$4&gt;0,HO$4-$H$4&lt;=$D58),($D61-$D67-SUM($G71:HN71))*HO64/12,0),0))</f>
        <v>0</v>
      </c>
      <c r="HP71" s="37">
        <f>IF(HP$4=$D58,$D61*(1-$D66)-SUM($G71:HO71),IF(AND(HP$4-$H$4&gt;0,HP$4-$H$4&lt;=$D58),HP69-IF(AND(HP$4-$H$4&gt;0,HP$4-$H$4&lt;=$D58),($D61-$D67-SUM($G71:HO71))*HP64/12,0),0))</f>
        <v>0</v>
      </c>
      <c r="HQ71" s="37">
        <f>IF(HQ$4=$D58,$D61*(1-$D66)-SUM($G71:HP71),IF(AND(HQ$4-$H$4&gt;0,HQ$4-$H$4&lt;=$D58),HQ69-IF(AND(HQ$4-$H$4&gt;0,HQ$4-$H$4&lt;=$D58),($D61-$D67-SUM($G71:HP71))*HQ64/12,0),0))</f>
        <v>0</v>
      </c>
      <c r="HR71" s="37">
        <f>IF(HR$4=$D58,$D61*(1-$D66)-SUM($G71:HQ71),IF(AND(HR$4-$H$4&gt;0,HR$4-$H$4&lt;=$D58),HR69-IF(AND(HR$4-$H$4&gt;0,HR$4-$H$4&lt;=$D58),($D61-$D67-SUM($G71:HQ71))*HR64/12,0),0))</f>
        <v>0</v>
      </c>
      <c r="HS71" s="37">
        <f>IF(HS$4=$D58,$D61*(1-$D66)-SUM($G71:HR71),IF(AND(HS$4-$H$4&gt;0,HS$4-$H$4&lt;=$D58),HS69-IF(AND(HS$4-$H$4&gt;0,HS$4-$H$4&lt;=$D58),($D61-$D67-SUM($G71:HR71))*HS64/12,0),0))</f>
        <v>0</v>
      </c>
      <c r="HT71" s="37">
        <f>IF(HT$4=$D58,$D61*(1-$D66)-SUM($G71:HS71),IF(AND(HT$4-$H$4&gt;0,HT$4-$H$4&lt;=$D58),HT69-IF(AND(HT$4-$H$4&gt;0,HT$4-$H$4&lt;=$D58),($D61-$D67-SUM($G71:HS71))*HT64/12,0),0))</f>
        <v>0</v>
      </c>
      <c r="HU71" s="37">
        <f>IF(HU$4=$D58,$D61*(1-$D66)-SUM($G71:HT71),IF(AND(HU$4-$H$4&gt;0,HU$4-$H$4&lt;=$D58),HU69-IF(AND(HU$4-$H$4&gt;0,HU$4-$H$4&lt;=$D58),($D61-$D67-SUM($G71:HT71))*HU64/12,0),0))</f>
        <v>0</v>
      </c>
      <c r="HV71" s="37">
        <f>IF(HV$4=$D58,$D61*(1-$D66)-SUM($G71:HU71),IF(AND(HV$4-$H$4&gt;0,HV$4-$H$4&lt;=$D58),HV69-IF(AND(HV$4-$H$4&gt;0,HV$4-$H$4&lt;=$D58),($D61-$D67-SUM($G71:HU71))*HV64/12,0),0))</f>
        <v>0</v>
      </c>
      <c r="HW71" s="37">
        <f>IF(HW$4=$D58,$D61*(1-$D66)-SUM($G71:HV71),IF(AND(HW$4-$H$4&gt;0,HW$4-$H$4&lt;=$D58),HW69-IF(AND(HW$4-$H$4&gt;0,HW$4-$H$4&lt;=$D58),($D61-$D67-SUM($G71:HV71))*HW64/12,0),0))</f>
        <v>0</v>
      </c>
      <c r="HX71" s="37">
        <f>IF(HX$4=$D58,$D61*(1-$D66)-SUM($G71:HW71),IF(AND(HX$4-$H$4&gt;0,HX$4-$H$4&lt;=$D58),HX69-IF(AND(HX$4-$H$4&gt;0,HX$4-$H$4&lt;=$D58),($D61-$D67-SUM($G71:HW71))*HX64/12,0),0))</f>
        <v>0</v>
      </c>
      <c r="HY71" s="37">
        <f>IF(HY$4=$D58,$D61*(1-$D66)-SUM($G71:HX71),IF(AND(HY$4-$H$4&gt;0,HY$4-$H$4&lt;=$D58),HY69-IF(AND(HY$4-$H$4&gt;0,HY$4-$H$4&lt;=$D58),($D61-$D67-SUM($G71:HX71))*HY64/12,0),0))</f>
        <v>0</v>
      </c>
      <c r="HZ71" s="37">
        <f>IF(HZ$4=$D58,$D61*(1-$D66)-SUM($G71:HY71),IF(AND(HZ$4-$H$4&gt;0,HZ$4-$H$4&lt;=$D58),HZ69-IF(AND(HZ$4-$H$4&gt;0,HZ$4-$H$4&lt;=$D58),($D61-$D67-SUM($G71:HY71))*HZ64/12,0),0))</f>
        <v>0</v>
      </c>
      <c r="IA71" s="37">
        <f>IF(IA$4=$D58,$D61*(1-$D66)-SUM($G71:HZ71),IF(AND(IA$4-$H$4&gt;0,IA$4-$H$4&lt;=$D58),IA69-IF(AND(IA$4-$H$4&gt;0,IA$4-$H$4&lt;=$D58),($D61-$D67-SUM($G71:HZ71))*IA64/12,0),0))</f>
        <v>0</v>
      </c>
      <c r="IB71" s="37">
        <f>IF(IB$4=$D58,$D61*(1-$D66)-SUM($G71:IA71),IF(AND(IB$4-$H$4&gt;0,IB$4-$H$4&lt;=$D58),IB69-IF(AND(IB$4-$H$4&gt;0,IB$4-$H$4&lt;=$D58),($D61-$D67-SUM($G71:IA71))*IB64/12,0),0))</f>
        <v>0</v>
      </c>
      <c r="IC71" s="37">
        <f>IF(IC$4=$D58,$D61*(1-$D66)-SUM($G71:IB71),IF(AND(IC$4-$H$4&gt;0,IC$4-$H$4&lt;=$D58),IC69-IF(AND(IC$4-$H$4&gt;0,IC$4-$H$4&lt;=$D58),($D61-$D67-SUM($G71:IB71))*IC64/12,0),0))</f>
        <v>0</v>
      </c>
      <c r="ID71" s="37">
        <f>IF(ID$4=$D58,$D61*(1-$D66)-SUM($G71:IC71),IF(AND(ID$4-$H$4&gt;0,ID$4-$H$4&lt;=$D58),ID69-IF(AND(ID$4-$H$4&gt;0,ID$4-$H$4&lt;=$D58),($D61-$D67-SUM($G71:IC71))*ID64/12,0),0))</f>
        <v>0</v>
      </c>
      <c r="IE71" s="37">
        <f>IF(IE$4=$D58,$D61*(1-$D66)-SUM($G71:ID71),IF(AND(IE$4-$H$4&gt;0,IE$4-$H$4&lt;=$D58),IE69-IF(AND(IE$4-$H$4&gt;0,IE$4-$H$4&lt;=$D58),($D61-$D67-SUM($G71:ID71))*IE64/12,0),0))</f>
        <v>0</v>
      </c>
      <c r="IF71" s="37">
        <f>IF(IF$4=$D58,$D61*(1-$D66)-SUM($G71:IE71),IF(AND(IF$4-$H$4&gt;0,IF$4-$H$4&lt;=$D58),IF69-IF(AND(IF$4-$H$4&gt;0,IF$4-$H$4&lt;=$D58),($D61-$D67-SUM($G71:IE71))*IF64/12,0),0))</f>
        <v>0</v>
      </c>
      <c r="IG71" s="37">
        <f>IF(IG$4=$D58,$D61*(1-$D66)-SUM($G71:IF71),IF(AND(IG$4-$H$4&gt;0,IG$4-$H$4&lt;=$D58),IG69-IF(AND(IG$4-$H$4&gt;0,IG$4-$H$4&lt;=$D58),($D61-$D67-SUM($G71:IF71))*IG64/12,0),0))</f>
        <v>0</v>
      </c>
      <c r="IH71" s="37">
        <f>IF(IH$4=$D58,$D61*(1-$D66)-SUM($G71:IG71),IF(AND(IH$4-$H$4&gt;0,IH$4-$H$4&lt;=$D58),IH69-IF(AND(IH$4-$H$4&gt;0,IH$4-$H$4&lt;=$D58),($D61-$D67-SUM($G71:IG71))*IH64/12,0),0))</f>
        <v>0</v>
      </c>
      <c r="II71" s="37">
        <f>IF(II$4=$D58,$D61*(1-$D66)-SUM($G71:IH71),IF(AND(II$4-$H$4&gt;0,II$4-$H$4&lt;=$D58),II69-IF(AND(II$4-$H$4&gt;0,II$4-$H$4&lt;=$D58),($D61-$D67-SUM($G71:IH71))*II64/12,0),0))</f>
        <v>0</v>
      </c>
      <c r="IJ71" s="37">
        <f>IF(IJ$4=$D58,$D61*(1-$D66)-SUM($G71:II71),IF(AND(IJ$4-$H$4&gt;0,IJ$4-$H$4&lt;=$D58),IJ69-IF(AND(IJ$4-$H$4&gt;0,IJ$4-$H$4&lt;=$D58),($D61-$D67-SUM($G71:II71))*IJ64/12,0),0))</f>
        <v>0</v>
      </c>
      <c r="IK71" s="37">
        <f>IF(IK$4=$D58,$D61*(1-$D66)-SUM($G71:IJ71),IF(AND(IK$4-$H$4&gt;0,IK$4-$H$4&lt;=$D58),IK69-IF(AND(IK$4-$H$4&gt;0,IK$4-$H$4&lt;=$D58),($D61-$D67-SUM($G71:IJ71))*IK64/12,0),0))</f>
        <v>0</v>
      </c>
      <c r="IL71" s="37">
        <f>IF(IL$4=$D58,$D61*(1-$D66)-SUM($G71:IK71),IF(AND(IL$4-$H$4&gt;0,IL$4-$H$4&lt;=$D58),IL69-IF(AND(IL$4-$H$4&gt;0,IL$4-$H$4&lt;=$D58),($D61-$D67-SUM($G71:IK71))*IL64/12,0),0))</f>
        <v>0</v>
      </c>
      <c r="IM71" s="37">
        <f>IF(IM$4=$D58,$D61*(1-$D66)-SUM($G71:IL71),IF(AND(IM$4-$H$4&gt;0,IM$4-$H$4&lt;=$D58),IM69-IF(AND(IM$4-$H$4&gt;0,IM$4-$H$4&lt;=$D58),($D61-$D67-SUM($G71:IL71))*IM64/12,0),0))</f>
        <v>0</v>
      </c>
      <c r="IN71" s="37">
        <f>IF(IN$4=$D58,$D61*(1-$D66)-SUM($G71:IM71),IF(AND(IN$4-$H$4&gt;0,IN$4-$H$4&lt;=$D58),IN69-IF(AND(IN$4-$H$4&gt;0,IN$4-$H$4&lt;=$D58),($D61-$D67-SUM($G71:IM71))*IN64/12,0),0))</f>
        <v>0</v>
      </c>
      <c r="IO71" s="37">
        <f>IF(IO$4=$D58,$D61*(1-$D66)-SUM($G71:IN71),IF(AND(IO$4-$H$4&gt;0,IO$4-$H$4&lt;=$D58),IO69-IF(AND(IO$4-$H$4&gt;0,IO$4-$H$4&lt;=$D58),($D61-$D67-SUM($G71:IN71))*IO64/12,0),0))</f>
        <v>0</v>
      </c>
      <c r="IP71" s="37">
        <f>IF(IP$4=$D58,$D61*(1-$D66)-SUM($G71:IO71),IF(AND(IP$4-$H$4&gt;0,IP$4-$H$4&lt;=$D58),IP69-IF(AND(IP$4-$H$4&gt;0,IP$4-$H$4&lt;=$D58),($D61-$D67-SUM($G71:IO71))*IP64/12,0),0))</f>
        <v>0</v>
      </c>
      <c r="IQ71" s="37">
        <f>IF(IQ$4=$D58,$D61*(1-$D66)-SUM($G71:IP71),IF(AND(IQ$4-$H$4&gt;0,IQ$4-$H$4&lt;=$D58),IQ69-IF(AND(IQ$4-$H$4&gt;0,IQ$4-$H$4&lt;=$D58),($D61-$D67-SUM($G71:IP71))*IQ64/12,0),0))</f>
        <v>0</v>
      </c>
      <c r="IR71" s="37">
        <f>IF(IR$4=$D58,$D61*(1-$D66)-SUM($G71:IQ71),IF(AND(IR$4-$H$4&gt;0,IR$4-$H$4&lt;=$D58),IR69-IF(AND(IR$4-$H$4&gt;0,IR$4-$H$4&lt;=$D58),($D61-$D67-SUM($G71:IQ71))*IR64/12,0),0))</f>
        <v>0</v>
      </c>
      <c r="IS71" s="37">
        <f>IF(IS$4=$D58,$D61*(1-$D66)-SUM($G71:IR71),IF(AND(IS$4-$H$4&gt;0,IS$4-$H$4&lt;=$D58),IS69-IF(AND(IS$4-$H$4&gt;0,IS$4-$H$4&lt;=$D58),($D61-$D67-SUM($G71:IR71))*IS64/12,0),0))</f>
        <v>0</v>
      </c>
      <c r="IT71" s="37">
        <f>IF(IT$4=$D58,$D61*(1-$D66)-SUM($G71:IS71),IF(AND(IT$4-$H$4&gt;0,IT$4-$H$4&lt;=$D58),IT69-IF(AND(IT$4-$H$4&gt;0,IT$4-$H$4&lt;=$D58),($D61-$D67-SUM($G71:IS71))*IT64/12,0),0))</f>
        <v>0</v>
      </c>
      <c r="IU71" s="37">
        <f>IF(IU$4=$D58,$D61*(1-$D66)-SUM($G71:IT71),IF(AND(IU$4-$H$4&gt;0,IU$4-$H$4&lt;=$D58),IU69-IF(AND(IU$4-$H$4&gt;0,IU$4-$H$4&lt;=$D58),($D61-$D67-SUM($G71:IT71))*IU64/12,0),0))</f>
        <v>0</v>
      </c>
      <c r="IV71" s="37">
        <f>IF(IV$4=$D58,$D61*(1-$D66)-SUM($G71:IU71),IF(AND(IV$4-$H$4&gt;0,IV$4-$H$4&lt;=$D58),IV69-IF(AND(IV$4-$H$4&gt;0,IV$4-$H$4&lt;=$D58),($D61-$D67-SUM($G71:IU71))*IV64/12,0),0))</f>
        <v>0</v>
      </c>
      <c r="IW71" s="37">
        <f>IF(IW$4=$D58,$D61*(1-$D66)-SUM($G71:IV71),IF(AND(IW$4-$H$4&gt;0,IW$4-$H$4&lt;=$D58),IW69-IF(AND(IW$4-$H$4&gt;0,IW$4-$H$4&lt;=$D58),($D61-$D67-SUM($G71:IV71))*IW64/12,0),0))</f>
        <v>0</v>
      </c>
      <c r="IX71" s="37">
        <f>IF(IX$4=$D58,$D61*(1-$D66)-SUM($G71:IW71),IF(AND(IX$4-$H$4&gt;0,IX$4-$H$4&lt;=$D58),IX69-IF(AND(IX$4-$H$4&gt;0,IX$4-$H$4&lt;=$D58),($D61-$D67-SUM($G71:IW71))*IX64/12,0),0))</f>
        <v>0</v>
      </c>
      <c r="IY71" s="37">
        <f>IF(IY$4=$D58,$D61*(1-$D66)-SUM($G71:IX71),IF(AND(IY$4-$H$4&gt;0,IY$4-$H$4&lt;=$D58),IY69-IF(AND(IY$4-$H$4&gt;0,IY$4-$H$4&lt;=$D58),($D61-$D67-SUM($G71:IX71))*IY64/12,0),0))</f>
        <v>0</v>
      </c>
      <c r="IZ71" s="37">
        <f>IF(IZ$4=$D58,$D61*(1-$D66)-SUM($G71:IY71),IF(AND(IZ$4-$H$4&gt;0,IZ$4-$H$4&lt;=$D58),IZ69-IF(AND(IZ$4-$H$4&gt;0,IZ$4-$H$4&lt;=$D58),($D61-$D67-SUM($G71:IY71))*IZ64/12,0),0))</f>
        <v>0</v>
      </c>
      <c r="JA71" s="37">
        <f>IF(JA$4=$D58,$D61*(1-$D66)-SUM($G71:IZ71),IF(AND(JA$4-$H$4&gt;0,JA$4-$H$4&lt;=$D58),JA69-IF(AND(JA$4-$H$4&gt;0,JA$4-$H$4&lt;=$D58),($D61-$D67-SUM($G71:IZ71))*JA64/12,0),0))</f>
        <v>0</v>
      </c>
      <c r="JB71" s="37">
        <f>IF(JB$4=$D58,$D61*(1-$D66)-SUM($G71:JA71),IF(AND(JB$4-$H$4&gt;0,JB$4-$H$4&lt;=$D58),JB69-IF(AND(JB$4-$H$4&gt;0,JB$4-$H$4&lt;=$D58),($D61-$D67-SUM($G71:JA71))*JB64/12,0),0))</f>
        <v>0</v>
      </c>
      <c r="JC71" s="37">
        <f>IF(JC$4=$D58,$D61*(1-$D66)-SUM($G71:JB71),IF(AND(JC$4-$H$4&gt;0,JC$4-$H$4&lt;=$D58),JC69-IF(AND(JC$4-$H$4&gt;0,JC$4-$H$4&lt;=$D58),($D61-$D67-SUM($G71:JB71))*JC64/12,0),0))</f>
        <v>0</v>
      </c>
      <c r="JD71" s="37">
        <f>IF(JD$4=$D58,$D61*(1-$D66)-SUM($G71:JC71),IF(AND(JD$4-$H$4&gt;0,JD$4-$H$4&lt;=$D58),JD69-IF(AND(JD$4-$H$4&gt;0,JD$4-$H$4&lt;=$D58),($D61-$D67-SUM($G71:JC71))*JD64/12,0),0))</f>
        <v>0</v>
      </c>
      <c r="JE71" s="37">
        <f>IF(JE$4=$D58,$D61*(1-$D66)-SUM($G71:JD71),IF(AND(JE$4-$H$4&gt;0,JE$4-$H$4&lt;=$D58),JE69-IF(AND(JE$4-$H$4&gt;0,JE$4-$H$4&lt;=$D58),($D61-$D67-SUM($G71:JD71))*JE64/12,0),0))</f>
        <v>0</v>
      </c>
      <c r="JF71" s="37">
        <f>IF(JF$4=$D58,$D61*(1-$D66)-SUM($G71:JE71),IF(AND(JF$4-$H$4&gt;0,JF$4-$H$4&lt;=$D58),JF69-IF(AND(JF$4-$H$4&gt;0,JF$4-$H$4&lt;=$D58),($D61-$D67-SUM($G71:JE71))*JF64/12,0),0))</f>
        <v>0</v>
      </c>
      <c r="JG71" s="37">
        <f>IF(JG$4=$D58,$D61*(1-$D66)-SUM($G71:JF71),IF(AND(JG$4-$H$4&gt;0,JG$4-$H$4&lt;=$D58),JG69-IF(AND(JG$4-$H$4&gt;0,JG$4-$H$4&lt;=$D58),($D61-$D67-SUM($G71:JF71))*JG64/12,0),0))</f>
        <v>0</v>
      </c>
      <c r="JH71" s="37">
        <f>IF(JH$4=$D58,$D61*(1-$D66)-SUM($G71:JG71),IF(AND(JH$4-$H$4&gt;0,JH$4-$H$4&lt;=$D58),JH69-IF(AND(JH$4-$H$4&gt;0,JH$4-$H$4&lt;=$D58),($D61-$D67-SUM($G71:JG71))*JH64/12,0),0))</f>
        <v>0</v>
      </c>
      <c r="JI71" s="37">
        <f>IF(JI$4=$D58,$D61*(1-$D66)-SUM($G71:JH71),IF(AND(JI$4-$H$4&gt;0,JI$4-$H$4&lt;=$D58),JI69-IF(AND(JI$4-$H$4&gt;0,JI$4-$H$4&lt;=$D58),($D61-$D67-SUM($G71:JH71))*JI64/12,0),0))</f>
        <v>0</v>
      </c>
      <c r="JJ71" s="37">
        <f>IF(JJ$4=$D58,$D61*(1-$D66)-SUM($G71:JI71),IF(AND(JJ$4-$H$4&gt;0,JJ$4-$H$4&lt;=$D58),JJ69-IF(AND(JJ$4-$H$4&gt;0,JJ$4-$H$4&lt;=$D58),($D61-$D67-SUM($G71:JI71))*JJ64/12,0),0))</f>
        <v>0</v>
      </c>
      <c r="JK71" s="37">
        <f>IF(JK$4=$D58,$D61*(1-$D66)-SUM($G71:JJ71),IF(AND(JK$4-$H$4&gt;0,JK$4-$H$4&lt;=$D58),JK69-IF(AND(JK$4-$H$4&gt;0,JK$4-$H$4&lt;=$D58),($D61-$D67-SUM($G71:JJ71))*JK64/12,0),0))</f>
        <v>0</v>
      </c>
      <c r="JL71" s="37">
        <f>IF(JL$4=$D58,$D61*(1-$D66)-SUM($G71:JK71),IF(AND(JL$4-$H$4&gt;0,JL$4-$H$4&lt;=$D58),JL69-IF(AND(JL$4-$H$4&gt;0,JL$4-$H$4&lt;=$D58),($D61-$D67-SUM($G71:JK71))*JL64/12,0),0))</f>
        <v>0</v>
      </c>
      <c r="JM71" s="37">
        <f>IF(JM$4=$D58,$D61*(1-$D66)-SUM($G71:JL71),IF(AND(JM$4-$H$4&gt;0,JM$4-$H$4&lt;=$D58),JM69-IF(AND(JM$4-$H$4&gt;0,JM$4-$H$4&lt;=$D58),($D61-$D67-SUM($G71:JL71))*JM64/12,0),0))</f>
        <v>0</v>
      </c>
      <c r="JN71" s="37">
        <f>IF(JN$4=$D58,$D61*(1-$D66)-SUM($G71:JM71),IF(AND(JN$4-$H$4&gt;0,JN$4-$H$4&lt;=$D58),JN69-IF(AND(JN$4-$H$4&gt;0,JN$4-$H$4&lt;=$D58),($D61-$D67-SUM($G71:JM71))*JN64/12,0),0))</f>
        <v>0</v>
      </c>
      <c r="JO71" s="37">
        <f>IF(JO$4=$D58,$D61*(1-$D66)-SUM($G71:JN71),IF(AND(JO$4-$H$4&gt;0,JO$4-$H$4&lt;=$D58),JO69-IF(AND(JO$4-$H$4&gt;0,JO$4-$H$4&lt;=$D58),($D61-$D67-SUM($G71:JN71))*JO64/12,0),0))</f>
        <v>0</v>
      </c>
      <c r="JP71" s="37">
        <f>IF(JP$4=$D58,$D61*(1-$D66)-SUM($G71:JO71),IF(AND(JP$4-$H$4&gt;0,JP$4-$H$4&lt;=$D58),JP69-IF(AND(JP$4-$H$4&gt;0,JP$4-$H$4&lt;=$D58),($D61-$D67-SUM($G71:JO71))*JP64/12,0),0))</f>
        <v>0</v>
      </c>
      <c r="JQ71" s="37">
        <f>IF(JQ$4=$D58,$D61*(1-$D66)-SUM($G71:JP71),IF(AND(JQ$4-$H$4&gt;0,JQ$4-$H$4&lt;=$D58),JQ69-IF(AND(JQ$4-$H$4&gt;0,JQ$4-$H$4&lt;=$D58),($D61-$D67-SUM($G71:JP71))*JQ64/12,0),0))</f>
        <v>0</v>
      </c>
      <c r="JR71" s="37">
        <f>IF(JR$4=$D58,$D61*(1-$D66)-SUM($G71:JQ71),IF(AND(JR$4-$H$4&gt;0,JR$4-$H$4&lt;=$D58),JR69-IF(AND(JR$4-$H$4&gt;0,JR$4-$H$4&lt;=$D58),($D61-$D67-SUM($G71:JQ71))*JR64/12,0),0))</f>
        <v>0</v>
      </c>
      <c r="JS71" s="37">
        <f>IF(JS$4=$D58,$D61*(1-$D66)-SUM($G71:JR71),IF(AND(JS$4-$H$4&gt;0,JS$4-$H$4&lt;=$D58),JS69-IF(AND(JS$4-$H$4&gt;0,JS$4-$H$4&lt;=$D58),($D61-$D67-SUM($G71:JR71))*JS64/12,0),0))</f>
        <v>0</v>
      </c>
      <c r="JT71" s="37">
        <f>IF(JT$4=$D58,$D61*(1-$D66)-SUM($G71:JS71),IF(AND(JT$4-$H$4&gt;0,JT$4-$H$4&lt;=$D58),JT69-IF(AND(JT$4-$H$4&gt;0,JT$4-$H$4&lt;=$D58),($D61-$D67-SUM($G71:JS71))*JT64/12,0),0))</f>
        <v>0</v>
      </c>
      <c r="JU71" s="37">
        <f>IF(JU$4=$D58,$D61*(1-$D66)-SUM($G71:JT71),IF(AND(JU$4-$H$4&gt;0,JU$4-$H$4&lt;=$D58),JU69-IF(AND(JU$4-$H$4&gt;0,JU$4-$H$4&lt;=$D58),($D61-$D67-SUM($G71:JT71))*JU64/12,0),0))</f>
        <v>0</v>
      </c>
      <c r="JV71" s="37">
        <f>IF(JV$4=$D58,$D61*(1-$D66)-SUM($G71:JU71),IF(AND(JV$4-$H$4&gt;0,JV$4-$H$4&lt;=$D58),JV69-IF(AND(JV$4-$H$4&gt;0,JV$4-$H$4&lt;=$D58),($D61-$D67-SUM($G71:JU71))*JV64/12,0),0))</f>
        <v>0</v>
      </c>
      <c r="JW71" s="37">
        <f>IF(JW$4=$D58,$D61*(1-$D66)-SUM($G71:JV71),IF(AND(JW$4-$H$4&gt;0,JW$4-$H$4&lt;=$D58),JW69-IF(AND(JW$4-$H$4&gt;0,JW$4-$H$4&lt;=$D58),($D61-$D67-SUM($G71:JV71))*JW64/12,0),0))</f>
        <v>0</v>
      </c>
      <c r="JX71" s="37">
        <f>IF(JX$4=$D58,$D61*(1-$D66)-SUM($G71:JW71),IF(AND(JX$4-$H$4&gt;0,JX$4-$H$4&lt;=$D58),JX69-IF(AND(JX$4-$H$4&gt;0,JX$4-$H$4&lt;=$D58),($D61-$D67-SUM($G71:JW71))*JX64/12,0),0))</f>
        <v>0</v>
      </c>
      <c r="JY71" s="37">
        <f>IF(JY$4=$D58,$D61*(1-$D66)-SUM($G71:JX71),IF(AND(JY$4-$H$4&gt;0,JY$4-$H$4&lt;=$D58),JY69-IF(AND(JY$4-$H$4&gt;0,JY$4-$H$4&lt;=$D58),($D61-$D67-SUM($G71:JX71))*JY64/12,0),0))</f>
        <v>0</v>
      </c>
      <c r="JZ71" s="37">
        <f>IF(JZ$4=$D58,$D61*(1-$D66)-SUM($G71:JY71),IF(AND(JZ$4-$H$4&gt;0,JZ$4-$H$4&lt;=$D58),JZ69-IF(AND(JZ$4-$H$4&gt;0,JZ$4-$H$4&lt;=$D58),($D61-$D67-SUM($G71:JY71))*JZ64/12,0),0))</f>
        <v>0</v>
      </c>
      <c r="KA71" s="37">
        <f>IF(KA$4=$D58,$D61*(1-$D66)-SUM($G71:JZ71),IF(AND(KA$4-$H$4&gt;0,KA$4-$H$4&lt;=$D58),KA69-IF(AND(KA$4-$H$4&gt;0,KA$4-$H$4&lt;=$D58),($D61-$D67-SUM($G71:JZ71))*KA64/12,0),0))</f>
        <v>0</v>
      </c>
      <c r="KB71" s="37">
        <f>IF(KB$4=$D58,$D61*(1-$D66)-SUM($G71:KA71),IF(AND(KB$4-$H$4&gt;0,KB$4-$H$4&lt;=$D58),KB69-IF(AND(KB$4-$H$4&gt;0,KB$4-$H$4&lt;=$D58),($D61-$D67-SUM($G71:KA71))*KB64/12,0),0))</f>
        <v>0</v>
      </c>
      <c r="KC71" s="37">
        <f>IF(KC$4=$D58,$D61*(1-$D66)-SUM($G71:KB71),IF(AND(KC$4-$H$4&gt;0,KC$4-$H$4&lt;=$D58),KC69-IF(AND(KC$4-$H$4&gt;0,KC$4-$H$4&lt;=$D58),($D61-$D67-SUM($G71:KB71))*KC64/12,0),0))</f>
        <v>0</v>
      </c>
      <c r="KD71" s="37">
        <f>IF(KD$4=$D58,$D61*(1-$D66)-SUM($G71:KC71),IF(AND(KD$4-$H$4&gt;0,KD$4-$H$4&lt;=$D58),KD69-IF(AND(KD$4-$H$4&gt;0,KD$4-$H$4&lt;=$D58),($D61-$D67-SUM($G71:KC71))*KD64/12,0),0))</f>
        <v>0</v>
      </c>
      <c r="KE71" s="37">
        <f>IF(KE$4=$D58,$D61*(1-$D66)-SUM($G71:KD71),IF(AND(KE$4-$H$4&gt;0,KE$4-$H$4&lt;=$D58),KE69-IF(AND(KE$4-$H$4&gt;0,KE$4-$H$4&lt;=$D58),($D61-$D67-SUM($G71:KD71))*KE64/12,0),0))</f>
        <v>0</v>
      </c>
      <c r="KF71" s="37">
        <f>IF(KF$4=$D58,$D61*(1-$D66)-SUM($G71:KE71),IF(AND(KF$4-$H$4&gt;0,KF$4-$H$4&lt;=$D58),KF69-IF(AND(KF$4-$H$4&gt;0,KF$4-$H$4&lt;=$D58),($D61-$D67-SUM($G71:KE71))*KF64/12,0),0))</f>
        <v>0</v>
      </c>
      <c r="KG71" s="37">
        <f>IF(KG$4=$D58,$D61*(1-$D66)-SUM($G71:KF71),IF(AND(KG$4-$H$4&gt;0,KG$4-$H$4&lt;=$D58),KG69-IF(AND(KG$4-$H$4&gt;0,KG$4-$H$4&lt;=$D58),($D61-$D67-SUM($G71:KF71))*KG64/12,0),0))</f>
        <v>0</v>
      </c>
      <c r="KH71" s="37">
        <f>IF(KH$4=$D58,$D61*(1-$D66)-SUM($G71:KG71),IF(AND(KH$4-$H$4&gt;0,KH$4-$H$4&lt;=$D58),KH69-IF(AND(KH$4-$H$4&gt;0,KH$4-$H$4&lt;=$D58),($D61-$D67-SUM($G71:KG71))*KH64/12,0),0))</f>
        <v>0</v>
      </c>
      <c r="KI71" s="37">
        <f>IF(KI$4=$D58,$D61*(1-$D66)-SUM($G71:KH71),IF(AND(KI$4-$H$4&gt;0,KI$4-$H$4&lt;=$D58),KI69-IF(AND(KI$4-$H$4&gt;0,KI$4-$H$4&lt;=$D58),($D61-$D67-SUM($G71:KH71))*KI64/12,0),0))</f>
        <v>0</v>
      </c>
      <c r="KJ71" s="37">
        <f>IF(KJ$4=$D58,$D61*(1-$D66)-SUM($G71:KI71),IF(AND(KJ$4-$H$4&gt;0,KJ$4-$H$4&lt;=$D58),KJ69-IF(AND(KJ$4-$H$4&gt;0,KJ$4-$H$4&lt;=$D58),($D61-$D67-SUM($G71:KI71))*KJ64/12,0),0))</f>
        <v>0</v>
      </c>
      <c r="KK71" s="37">
        <f>IF(KK$4=$D58,$D61*(1-$D66)-SUM($G71:KJ71),IF(AND(KK$4-$H$4&gt;0,KK$4-$H$4&lt;=$D58),KK69-IF(AND(KK$4-$H$4&gt;0,KK$4-$H$4&lt;=$D58),($D61-$D67-SUM($G71:KJ71))*KK64/12,0),0))</f>
        <v>0</v>
      </c>
      <c r="KL71" s="37">
        <f>IF(KL$4=$D58,$D61*(1-$D66)-SUM($G71:KK71),IF(AND(KL$4-$H$4&gt;0,KL$4-$H$4&lt;=$D58),KL69-IF(AND(KL$4-$H$4&gt;0,KL$4-$H$4&lt;=$D58),($D61-$D67-SUM($G71:KK71))*KL64/12,0),0))</f>
        <v>0</v>
      </c>
      <c r="KM71" s="37">
        <f>IF(KM$4=$D58,$D61*(1-$D66)-SUM($G71:KL71),IF(AND(KM$4-$H$4&gt;0,KM$4-$H$4&lt;=$D58),KM69-IF(AND(KM$4-$H$4&gt;0,KM$4-$H$4&lt;=$D58),($D61-$D67-SUM($G71:KL71))*KM64/12,0),0))</f>
        <v>0</v>
      </c>
      <c r="KN71" s="37">
        <f>IF(KN$4=$D58,$D61*(1-$D66)-SUM($G71:KM71),IF(AND(KN$4-$H$4&gt;0,KN$4-$H$4&lt;=$D58),KN69-IF(AND(KN$4-$H$4&gt;0,KN$4-$H$4&lt;=$D58),($D61-$D67-SUM($G71:KM71))*KN64/12,0),0))</f>
        <v>0</v>
      </c>
      <c r="KO71" s="37">
        <f>IF(KO$4=$D58,$D61*(1-$D66)-SUM($G71:KN71),IF(AND(KO$4-$H$4&gt;0,KO$4-$H$4&lt;=$D58),KO69-IF(AND(KO$4-$H$4&gt;0,KO$4-$H$4&lt;=$D58),($D61-$D67-SUM($G71:KN71))*KO64/12,0),0))</f>
        <v>0</v>
      </c>
      <c r="KP71" s="37">
        <f>IF(KP$4=$D58,$D61*(1-$D66)-SUM($G71:KO71),IF(AND(KP$4-$H$4&gt;0,KP$4-$H$4&lt;=$D58),KP69-IF(AND(KP$4-$H$4&gt;0,KP$4-$H$4&lt;=$D58),($D61-$D67-SUM($G71:KO71))*KP64/12,0),0))</f>
        <v>0</v>
      </c>
      <c r="KQ71" s="37">
        <f>IF(KQ$4=$D58,$D61*(1-$D66)-SUM($G71:KP71),IF(AND(KQ$4-$H$4&gt;0,KQ$4-$H$4&lt;=$D58),KQ69-IF(AND(KQ$4-$H$4&gt;0,KQ$4-$H$4&lt;=$D58),($D61-$D67-SUM($G71:KP71))*KQ64/12,0),0))</f>
        <v>0</v>
      </c>
      <c r="KR71" s="37">
        <f>IF(KR$4=$D58,$D61*(1-$D66)-SUM($G71:KQ71),IF(AND(KR$4-$H$4&gt;0,KR$4-$H$4&lt;=$D58),KR69-IF(AND(KR$4-$H$4&gt;0,KR$4-$H$4&lt;=$D58),($D61-$D67-SUM($G71:KQ71))*KR64/12,0),0))</f>
        <v>0</v>
      </c>
      <c r="KS71" s="37">
        <f>IF(KS$4=$D58,$D61*(1-$D66)-SUM($G71:KR71),IF(AND(KS$4-$H$4&gt;0,KS$4-$H$4&lt;=$D58),KS69-IF(AND(KS$4-$H$4&gt;0,KS$4-$H$4&lt;=$D58),($D61-$D67-SUM($G71:KR71))*KS64/12,0),0))</f>
        <v>0</v>
      </c>
      <c r="KT71" s="37">
        <f>IF(KT$4=$D58,$D61*(1-$D66)-SUM($G71:KS71),IF(AND(KT$4-$H$4&gt;0,KT$4-$H$4&lt;=$D58),KT69-IF(AND(KT$4-$H$4&gt;0,KT$4-$H$4&lt;=$D58),($D61-$D67-SUM($G71:KS71))*KT64/12,0),0))</f>
        <v>0</v>
      </c>
      <c r="KU71" s="37">
        <f>IF(KU$4=$D58,$D61*(1-$D66)-SUM($G71:KT71),IF(AND(KU$4-$H$4&gt;0,KU$4-$H$4&lt;=$D58),KU69-IF(AND(KU$4-$H$4&gt;0,KU$4-$H$4&lt;=$D58),($D61-$D67-SUM($G71:KT71))*KU64/12,0),0))</f>
        <v>0</v>
      </c>
      <c r="KV71" s="37">
        <f>IF(KV$4=$D58,$D61*(1-$D66)-SUM($G71:KU71),IF(AND(KV$4-$H$4&gt;0,KV$4-$H$4&lt;=$D58),KV69-IF(AND(KV$4-$H$4&gt;0,KV$4-$H$4&lt;=$D58),($D61-$D67-SUM($G71:KU71))*KV64/12,0),0))</f>
        <v>0</v>
      </c>
      <c r="KW71" s="37">
        <f>IF(KW$4=$D58,$D61*(1-$D66)-SUM($G71:KV71),IF(AND(KW$4-$H$4&gt;0,KW$4-$H$4&lt;=$D58),KW69-IF(AND(KW$4-$H$4&gt;0,KW$4-$H$4&lt;=$D58),($D61-$D67-SUM($G71:KV71))*KW64/12,0),0))</f>
        <v>0</v>
      </c>
      <c r="KX71" s="37">
        <f>IF(KX$4=$D58,$D61*(1-$D66)-SUM($G71:KW71),IF(AND(KX$4-$H$4&gt;0,KX$4-$H$4&lt;=$D58),KX69-IF(AND(KX$4-$H$4&gt;0,KX$4-$H$4&lt;=$D58),($D61-$D67-SUM($G71:KW71))*KX64/12,0),0))</f>
        <v>0</v>
      </c>
      <c r="KY71" s="37">
        <f>IF(KY$4=$D58,$D61*(1-$D66)-SUM($G71:KX71),IF(AND(KY$4-$H$4&gt;0,KY$4-$H$4&lt;=$D58),KY69-IF(AND(KY$4-$H$4&gt;0,KY$4-$H$4&lt;=$D58),($D61-$D67-SUM($G71:KX71))*KY64/12,0),0))</f>
        <v>0</v>
      </c>
      <c r="KZ71" s="37">
        <f>IF(KZ$4=$D58,$D61*(1-$D66)-SUM($G71:KY71),IF(AND(KZ$4-$H$4&gt;0,KZ$4-$H$4&lt;=$D58),KZ69-IF(AND(KZ$4-$H$4&gt;0,KZ$4-$H$4&lt;=$D58),($D61-$D67-SUM($G71:KY71))*KZ64/12,0),0))</f>
        <v>0</v>
      </c>
      <c r="LA71" s="37">
        <f>IF(LA$4=$D58,$D61*(1-$D66)-SUM($G71:KZ71),IF(AND(LA$4-$H$4&gt;0,LA$4-$H$4&lt;=$D58),LA69-IF(AND(LA$4-$H$4&gt;0,LA$4-$H$4&lt;=$D58),($D61-$D67-SUM($G71:KZ71))*LA64/12,0),0))</f>
        <v>0</v>
      </c>
      <c r="LB71" s="37">
        <f>IF(LB$4=$D58,$D61*(1-$D66)-SUM($G71:LA71),IF(AND(LB$4-$H$4&gt;0,LB$4-$H$4&lt;=$D58),LB69-IF(AND(LB$4-$H$4&gt;0,LB$4-$H$4&lt;=$D58),($D61-$D67-SUM($G71:LA71))*LB64/12,0),0))</f>
        <v>0</v>
      </c>
      <c r="LC71" s="37">
        <f>IF(LC$4=$D58,$D61*(1-$D66)-SUM($G71:LB71),IF(AND(LC$4-$H$4&gt;0,LC$4-$H$4&lt;=$D58),LC69-IF(AND(LC$4-$H$4&gt;0,LC$4-$H$4&lt;=$D58),($D61-$D67-SUM($G71:LB71))*LC64/12,0),0))</f>
        <v>0</v>
      </c>
      <c r="LD71" s="37">
        <f>IF(LD$4=$D58,$D61*(1-$D66)-SUM($G71:LC71),IF(AND(LD$4-$H$4&gt;0,LD$4-$H$4&lt;=$D58),LD69-IF(AND(LD$4-$H$4&gt;0,LD$4-$H$4&lt;=$D58),($D61-$D67-SUM($G71:LC71))*LD64/12,0),0))</f>
        <v>0</v>
      </c>
      <c r="LE71" s="37">
        <f>IF(LE$4=$D58,$D61*(1-$D66)-SUM($G71:LD71),IF(AND(LE$4-$H$4&gt;0,LE$4-$H$4&lt;=$D58),LE69-IF(AND(LE$4-$H$4&gt;0,LE$4-$H$4&lt;=$D58),($D61-$D67-SUM($G71:LD71))*LE64/12,0),0))</f>
        <v>0</v>
      </c>
      <c r="LF71" s="37">
        <f>IF(LF$4=$D58,$D61*(1-$D66)-SUM($G71:LE71),IF(AND(LF$4-$H$4&gt;0,LF$4-$H$4&lt;=$D58),LF69-IF(AND(LF$4-$H$4&gt;0,LF$4-$H$4&lt;=$D58),($D61-$D67-SUM($G71:LE71))*LF64/12,0),0))</f>
        <v>0</v>
      </c>
      <c r="LG71" s="37">
        <f>IF(LG$4=$D58,$D61*(1-$D66)-SUM($G71:LF71),IF(AND(LG$4-$H$4&gt;0,LG$4-$H$4&lt;=$D58),LG69-IF(AND(LG$4-$H$4&gt;0,LG$4-$H$4&lt;=$D58),($D61-$D67-SUM($G71:LF71))*LG64/12,0),0))</f>
        <v>0</v>
      </c>
      <c r="LH71" s="37">
        <f>IF(LH$4=$D58,$D61*(1-$D66)-SUM($G71:LG71),IF(AND(LH$4-$H$4&gt;0,LH$4-$H$4&lt;=$D58),LH69-IF(AND(LH$4-$H$4&gt;0,LH$4-$H$4&lt;=$D58),($D61-$D67-SUM($G71:LG71))*LH64/12,0),0))</f>
        <v>0</v>
      </c>
      <c r="LI71" s="37">
        <f>IF(LI$4=$D58,$D61*(1-$D66)-SUM($G71:LH71),IF(AND(LI$4-$H$4&gt;0,LI$4-$H$4&lt;=$D58),LI69-IF(AND(LI$4-$H$4&gt;0,LI$4-$H$4&lt;=$D58),($D61-$D67-SUM($G71:LH71))*LI64/12,0),0))</f>
        <v>0</v>
      </c>
      <c r="LJ71" s="37">
        <f>IF(LJ$4=$D58,$D61*(1-$D66)-SUM($G71:LI71),IF(AND(LJ$4-$H$4&gt;0,LJ$4-$H$4&lt;=$D58),LJ69-IF(AND(LJ$4-$H$4&gt;0,LJ$4-$H$4&lt;=$D58),($D61-$D67-SUM($G71:LI71))*LJ64/12,0),0))</f>
        <v>0</v>
      </c>
      <c r="LK71" s="37">
        <f>IF(LK$4=$D58,$D61*(1-$D66)-SUM($G71:LJ71),IF(AND(LK$4-$H$4&gt;0,LK$4-$H$4&lt;=$D58),LK69-IF(AND(LK$4-$H$4&gt;0,LK$4-$H$4&lt;=$D58),($D61-$D67-SUM($G71:LJ71))*LK64/12,0),0))</f>
        <v>0</v>
      </c>
      <c r="LL71" s="37">
        <f>IF(LL$4=$D58,$D61*(1-$D66)-SUM($G71:LK71),IF(AND(LL$4-$H$4&gt;0,LL$4-$H$4&lt;=$D58),LL69-IF(AND(LL$4-$H$4&gt;0,LL$4-$H$4&lt;=$D58),($D61-$D67-SUM($G71:LK71))*LL64/12,0),0))</f>
        <v>0</v>
      </c>
      <c r="LM71" s="37">
        <f>IF(LM$4=$D58,$D61*(1-$D66)-SUM($G71:LL71),IF(AND(LM$4-$H$4&gt;0,LM$4-$H$4&lt;=$D58),LM69-IF(AND(LM$4-$H$4&gt;0,LM$4-$H$4&lt;=$D58),($D61-$D67-SUM($G71:LL71))*LM64/12,0),0))</f>
        <v>0</v>
      </c>
      <c r="LN71" s="37">
        <f>IF(LN$4=$D58,$D61*(1-$D66)-SUM($G71:LM71),IF(AND(LN$4-$H$4&gt;0,LN$4-$H$4&lt;=$D58),LN69-IF(AND(LN$4-$H$4&gt;0,LN$4-$H$4&lt;=$D58),($D61-$D67-SUM($G71:LM71))*LN64/12,0),0))</f>
        <v>0</v>
      </c>
      <c r="LO71" s="37">
        <f>IF(LO$4=$D58,$D61*(1-$D66)-SUM($G71:LN71),IF(AND(LO$4-$H$4&gt;0,LO$4-$H$4&lt;=$D58),LO69-IF(AND(LO$4-$H$4&gt;0,LO$4-$H$4&lt;=$D58),($D61-$D67-SUM($G71:LN71))*LO64/12,0),0))</f>
        <v>0</v>
      </c>
      <c r="LP71" s="37">
        <f>IF(LP$4=$D58,$D61*(1-$D66)-SUM($G71:LO71),IF(AND(LP$4-$H$4&gt;0,LP$4-$H$4&lt;=$D58),LP69-IF(AND(LP$4-$H$4&gt;0,LP$4-$H$4&lt;=$D58),($D61-$D67-SUM($G71:LO71))*LP64/12,0),0))</f>
        <v>0</v>
      </c>
      <c r="LQ71" s="37">
        <f>IF(LQ$4=$D58,$D61*(1-$D66)-SUM($G71:LP71),IF(AND(LQ$4-$H$4&gt;0,LQ$4-$H$4&lt;=$D58),LQ69-IF(AND(LQ$4-$H$4&gt;0,LQ$4-$H$4&lt;=$D58),($D61-$D67-SUM($G71:LP71))*LQ64/12,0),0))</f>
        <v>0</v>
      </c>
      <c r="LR71" s="37">
        <f>IF(LR$4=$D58,$D61*(1-$D66)-SUM($G71:LQ71),IF(AND(LR$4-$H$4&gt;0,LR$4-$H$4&lt;=$D58),LR69-IF(AND(LR$4-$H$4&gt;0,LR$4-$H$4&lt;=$D58),($D61-$D67-SUM($G71:LQ71))*LR64/12,0),0))</f>
        <v>0</v>
      </c>
      <c r="LS71" s="37">
        <f>IF(LS$4=$D58,$D61*(1-$D66)-SUM($G71:LR71),IF(AND(LS$4-$H$4&gt;0,LS$4-$H$4&lt;=$D58),LS69-IF(AND(LS$4-$H$4&gt;0,LS$4-$H$4&lt;=$D58),($D61-$D67-SUM($G71:LR71))*LS64/12,0),0))</f>
        <v>0</v>
      </c>
      <c r="LT71" s="37">
        <f>IF(LT$4=$D58,$D61*(1-$D66)-SUM($G71:LS71),IF(AND(LT$4-$H$4&gt;0,LT$4-$H$4&lt;=$D58),LT69-IF(AND(LT$4-$H$4&gt;0,LT$4-$H$4&lt;=$D58),($D61-$D67-SUM($G71:LS71))*LT64/12,0),0))</f>
        <v>0</v>
      </c>
      <c r="LU71" s="37">
        <f>IF(LU$4=$D58,$D61*(1-$D66)-SUM($G71:LT71),IF(AND(LU$4-$H$4&gt;0,LU$4-$H$4&lt;=$D58),LU69-IF(AND(LU$4-$H$4&gt;0,LU$4-$H$4&lt;=$D58),($D61-$D67-SUM($G71:LT71))*LU64/12,0),0))</f>
        <v>0</v>
      </c>
      <c r="LV71" s="37">
        <f>IF(LV$4=$D58,$D61*(1-$D66)-SUM($G71:LU71),IF(AND(LV$4-$H$4&gt;0,LV$4-$H$4&lt;=$D58),LV69-IF(AND(LV$4-$H$4&gt;0,LV$4-$H$4&lt;=$D58),($D61-$D67-SUM($G71:LU71))*LV64/12,0),0))</f>
        <v>0</v>
      </c>
      <c r="LW71" s="37">
        <f>IF(LW$4=$D58,$D61*(1-$D66)-SUM($G71:LV71),IF(AND(LW$4-$H$4&gt;0,LW$4-$H$4&lt;=$D58),LW69-IF(AND(LW$4-$H$4&gt;0,LW$4-$H$4&lt;=$D58),($D61-$D67-SUM($G71:LV71))*LW64/12,0),0))</f>
        <v>0</v>
      </c>
      <c r="LX71" s="37">
        <f>IF(LX$4=$D58,$D61*(1-$D66)-SUM($G71:LW71),IF(AND(LX$4-$H$4&gt;0,LX$4-$H$4&lt;=$D58),LX69-IF(AND(LX$4-$H$4&gt;0,LX$4-$H$4&lt;=$D58),($D61-$D67-SUM($G71:LW71))*LX64/12,0),0))</f>
        <v>0</v>
      </c>
      <c r="LY71" s="37">
        <f>IF(LY$4=$D58,$D61*(1-$D66)-SUM($G71:LX71),IF(AND(LY$4-$H$4&gt;0,LY$4-$H$4&lt;=$D58),LY69-IF(AND(LY$4-$H$4&gt;0,LY$4-$H$4&lt;=$D58),($D61-$D67-SUM($G71:LX71))*LY64/12,0),0))</f>
        <v>0</v>
      </c>
      <c r="LZ71" s="37">
        <f>IF(LZ$4=$D58,$D61*(1-$D66)-SUM($G71:LY71),IF(AND(LZ$4-$H$4&gt;0,LZ$4-$H$4&lt;=$D58),LZ69-IF(AND(LZ$4-$H$4&gt;0,LZ$4-$H$4&lt;=$D58),($D61-$D67-SUM($G71:LY71))*LZ64/12,0),0))</f>
        <v>0</v>
      </c>
      <c r="MA71" s="37">
        <f>IF(MA$4=$D58,$D61*(1-$D66)-SUM($G71:LZ71),IF(AND(MA$4-$H$4&gt;0,MA$4-$H$4&lt;=$D58),MA69-IF(AND(MA$4-$H$4&gt;0,MA$4-$H$4&lt;=$D58),($D61-$D67-SUM($G71:LZ71))*MA64/12,0),0))</f>
        <v>0</v>
      </c>
      <c r="MB71" s="37">
        <f>IF(MB$4=$D58,$D61*(1-$D66)-SUM($G71:MA71),IF(AND(MB$4-$H$4&gt;0,MB$4-$H$4&lt;=$D58),MB69-IF(AND(MB$4-$H$4&gt;0,MB$4-$H$4&lt;=$D58),($D61-$D67-SUM($G71:MA71))*MB64/12,0),0))</f>
        <v>0</v>
      </c>
      <c r="MC71" s="37">
        <f>IF(MC$4=$D58,$D61*(1-$D66)-SUM($G71:MB71),IF(AND(MC$4-$H$4&gt;0,MC$4-$H$4&lt;=$D58),MC69-IF(AND(MC$4-$H$4&gt;0,MC$4-$H$4&lt;=$D58),($D61-$D67-SUM($G71:MB71))*MC64/12,0),0))</f>
        <v>0</v>
      </c>
      <c r="MD71" s="37">
        <f>IF(MD$4=$D58,$D61*(1-$D66)-SUM($G71:MC71),IF(AND(MD$4-$H$4&gt;0,MD$4-$H$4&lt;=$D58),MD69-IF(AND(MD$4-$H$4&gt;0,MD$4-$H$4&lt;=$D58),($D61-$D67-SUM($G71:MC71))*MD64/12,0),0))</f>
        <v>0</v>
      </c>
      <c r="ME71" s="37">
        <f>IF(ME$4=$D58,$D61*(1-$D66)-SUM($G71:MD71),IF(AND(ME$4-$H$4&gt;0,ME$4-$H$4&lt;=$D58),ME69-IF(AND(ME$4-$H$4&gt;0,ME$4-$H$4&lt;=$D58),($D61-$D67-SUM($G71:MD71))*ME64/12,0),0))</f>
        <v>0</v>
      </c>
      <c r="MF71" s="37">
        <f>IF(MF$4=$D58,$D61*(1-$D66)-SUM($G71:ME71),IF(AND(MF$4-$H$4&gt;0,MF$4-$H$4&lt;=$D58),MF69-IF(AND(MF$4-$H$4&gt;0,MF$4-$H$4&lt;=$D58),($D61-$D67-SUM($G71:ME71))*MF64/12,0),0))</f>
        <v>0</v>
      </c>
      <c r="MG71" s="37">
        <f>IF(MG$4=$D58,$D61*(1-$D66)-SUM($G71:MF71),IF(AND(MG$4-$H$4&gt;0,MG$4-$H$4&lt;=$D58),MG69-IF(AND(MG$4-$H$4&gt;0,MG$4-$H$4&lt;=$D58),($D61-$D67-SUM($G71:MF71))*MG64/12,0),0))</f>
        <v>0</v>
      </c>
      <c r="MH71" s="37">
        <f>IF(MH$4=$D58,$D61*(1-$D66)-SUM($G71:MG71),IF(AND(MH$4-$H$4&gt;0,MH$4-$H$4&lt;=$D58),MH69-IF(AND(MH$4-$H$4&gt;0,MH$4-$H$4&lt;=$D58),($D61-$D67-SUM($G71:MG71))*MH64/12,0),0))</f>
        <v>0</v>
      </c>
      <c r="MI71" s="37">
        <f>IF(MI$4=$D58,$D61*(1-$D66)-SUM($G71:MH71),IF(AND(MI$4-$H$4&gt;0,MI$4-$H$4&lt;=$D58),MI69-IF(AND(MI$4-$H$4&gt;0,MI$4-$H$4&lt;=$D58),($D61-$D67-SUM($G71:MH71))*MI64/12,0),0))</f>
        <v>0</v>
      </c>
      <c r="MJ71" s="37">
        <f>IF(MJ$4=$D58,$D61*(1-$D66)-SUM($G71:MI71),IF(AND(MJ$4-$H$4&gt;0,MJ$4-$H$4&lt;=$D58),MJ69-IF(AND(MJ$4-$H$4&gt;0,MJ$4-$H$4&lt;=$D58),($D61-$D67-SUM($G71:MI71))*MJ64/12,0),0))</f>
        <v>0</v>
      </c>
      <c r="MK71" s="37">
        <f>IF(MK$4=$D58,$D61*(1-$D66)-SUM($G71:MJ71),IF(AND(MK$4-$H$4&gt;0,MK$4-$H$4&lt;=$D58),MK69-IF(AND(MK$4-$H$4&gt;0,MK$4-$H$4&lt;=$D58),($D61-$D67-SUM($G71:MJ71))*MK64/12,0),0))</f>
        <v>0</v>
      </c>
      <c r="ML71" s="37">
        <f>IF(ML$4=$D58,$D61*(1-$D66)-SUM($G71:MK71),IF(AND(ML$4-$H$4&gt;0,ML$4-$H$4&lt;=$D58),ML69-IF(AND(ML$4-$H$4&gt;0,ML$4-$H$4&lt;=$D58),($D61-$D67-SUM($G71:MK71))*ML64/12,0),0))</f>
        <v>0</v>
      </c>
      <c r="MM71" s="37">
        <f>IF(MM$4=$D58,$D61*(1-$D66)-SUM($G71:ML71),IF(AND(MM$4-$H$4&gt;0,MM$4-$H$4&lt;=$D58),MM69-IF(AND(MM$4-$H$4&gt;0,MM$4-$H$4&lt;=$D58),($D61-$D67-SUM($G71:ML71))*MM64/12,0),0))</f>
        <v>0</v>
      </c>
      <c r="MN71" s="37">
        <f>IF(MN$4=$D58,$D61*(1-$D66)-SUM($G71:MM71),IF(AND(MN$4-$H$4&gt;0,MN$4-$H$4&lt;=$D58),MN69-IF(AND(MN$4-$H$4&gt;0,MN$4-$H$4&lt;=$D58),($D61-$D67-SUM($G71:MM71))*MN64/12,0),0))</f>
        <v>0</v>
      </c>
      <c r="MO71" s="37">
        <f>IF(MO$4=$D58,$D61*(1-$D66)-SUM($G71:MN71),IF(AND(MO$4-$H$4&gt;0,MO$4-$H$4&lt;=$D58),MO69-IF(AND(MO$4-$H$4&gt;0,MO$4-$H$4&lt;=$D58),($D61-$D67-SUM($G71:MN71))*MO64/12,0),0))</f>
        <v>0</v>
      </c>
      <c r="MP71" s="37">
        <f>IF(MP$4=$D58,$D61*(1-$D66)-SUM($G71:MO71),IF(AND(MP$4-$H$4&gt;0,MP$4-$H$4&lt;=$D58),MP69-IF(AND(MP$4-$H$4&gt;0,MP$4-$H$4&lt;=$D58),($D61-$D67-SUM($G71:MO71))*MP64/12,0),0))</f>
        <v>0</v>
      </c>
      <c r="MQ71" s="37">
        <f>IF(MQ$4=$D58,$D61*(1-$D66)-SUM($G71:MP71),IF(AND(MQ$4-$H$4&gt;0,MQ$4-$H$4&lt;=$D58),MQ69-IF(AND(MQ$4-$H$4&gt;0,MQ$4-$H$4&lt;=$D58),($D61-$D67-SUM($G71:MP71))*MQ64/12,0),0))</f>
        <v>0</v>
      </c>
      <c r="MR71" s="37">
        <f>IF(MR$4=$D58,$D61*(1-$D66)-SUM($G71:MQ71),IF(AND(MR$4-$H$4&gt;0,MR$4-$H$4&lt;=$D58),MR69-IF(AND(MR$4-$H$4&gt;0,MR$4-$H$4&lt;=$D58),($D61-$D67-SUM($G71:MQ71))*MR64/12,0),0))</f>
        <v>0</v>
      </c>
      <c r="MS71" s="37">
        <f>IF(MS$4=$D58,$D61*(1-$D66)-SUM($G71:MR71),IF(AND(MS$4-$H$4&gt;0,MS$4-$H$4&lt;=$D58),MS69-IF(AND(MS$4-$H$4&gt;0,MS$4-$H$4&lt;=$D58),($D61-$D67-SUM($G71:MR71))*MS64/12,0),0))</f>
        <v>0</v>
      </c>
      <c r="MT71" s="37">
        <f>IF(MT$4=$D58,$D61*(1-$D66)-SUM($G71:MS71),IF(AND(MT$4-$H$4&gt;0,MT$4-$H$4&lt;=$D58),MT69-IF(AND(MT$4-$H$4&gt;0,MT$4-$H$4&lt;=$D58),($D61-$D67-SUM($G71:MS71))*MT64/12,0),0))</f>
        <v>0</v>
      </c>
      <c r="MU71" s="37">
        <f>IF(MU$4=$D58,$D61*(1-$D66)-SUM($G71:MT71),IF(AND(MU$4-$H$4&gt;0,MU$4-$H$4&lt;=$D58),MU69-IF(AND(MU$4-$H$4&gt;0,MU$4-$H$4&lt;=$D58),($D61-$D67-SUM($G71:MT71))*MU64/12,0),0))</f>
        <v>0</v>
      </c>
      <c r="MV71" s="37">
        <f>IF(MV$4=$D58,$D61*(1-$D66)-SUM($G71:MU71),IF(AND(MV$4-$H$4&gt;0,MV$4-$H$4&lt;=$D58),MV69-IF(AND(MV$4-$H$4&gt;0,MV$4-$H$4&lt;=$D58),($D61-$D67-SUM($G71:MU71))*MV64/12,0),0))</f>
        <v>0</v>
      </c>
      <c r="MW71" s="37">
        <f>IF(MW$4=$D58,$D61*(1-$D66)-SUM($G71:MV71),IF(AND(MW$4-$H$4&gt;0,MW$4-$H$4&lt;=$D58),MW69-IF(AND(MW$4-$H$4&gt;0,MW$4-$H$4&lt;=$D58),($D61-$D67-SUM($G71:MV71))*MW64/12,0),0))</f>
        <v>0</v>
      </c>
      <c r="MX71" s="37">
        <f>IF(MX$4=$D58,$D61*(1-$D66)-SUM($G71:MW71),IF(AND(MX$4-$H$4&gt;0,MX$4-$H$4&lt;=$D58),MX69-IF(AND(MX$4-$H$4&gt;0,MX$4-$H$4&lt;=$D58),($D61-$D67-SUM($G71:MW71))*MX64/12,0),0))</f>
        <v>0</v>
      </c>
      <c r="MY71" s="37">
        <f>IF(MY$4=$D58,$D61*(1-$D66)-SUM($G71:MX71),IF(AND(MY$4-$H$4&gt;0,MY$4-$H$4&lt;=$D58),MY69-IF(AND(MY$4-$H$4&gt;0,MY$4-$H$4&lt;=$D58),($D61-$D67-SUM($G71:MX71))*MY64/12,0),0))</f>
        <v>0</v>
      </c>
      <c r="MZ71" s="37">
        <f>IF(MZ$4=$D58,$D61*(1-$D66)-SUM($G71:MY71),IF(AND(MZ$4-$H$4&gt;0,MZ$4-$H$4&lt;=$D58),MZ69-IF(AND(MZ$4-$H$4&gt;0,MZ$4-$H$4&lt;=$D58),($D61-$D67-SUM($G71:MY71))*MZ64/12,0),0))</f>
        <v>0</v>
      </c>
      <c r="NA71" s="37">
        <f>IF(NA$4=$D58,$D61*(1-$D66)-SUM($G71:MZ71),IF(AND(NA$4-$H$4&gt;0,NA$4-$H$4&lt;=$D58),NA69-IF(AND(NA$4-$H$4&gt;0,NA$4-$H$4&lt;=$D58),($D61-$D67-SUM($G71:MZ71))*NA64/12,0),0))</f>
        <v>0</v>
      </c>
      <c r="NB71" s="37">
        <f>IF(NB$4=$D58,$D61*(1-$D66)-SUM($G71:NA71),IF(AND(NB$4-$H$4&gt;0,NB$4-$H$4&lt;=$D58),NB69-IF(AND(NB$4-$H$4&gt;0,NB$4-$H$4&lt;=$D58),($D61-$D67-SUM($G71:NA71))*NB64/12,0),0))</f>
        <v>0</v>
      </c>
      <c r="NC71" s="37">
        <f>IF(NC$4=$D58,$D61*(1-$D66)-SUM($G71:NB71),IF(AND(NC$4-$H$4&gt;0,NC$4-$H$4&lt;=$D58),NC69-IF(AND(NC$4-$H$4&gt;0,NC$4-$H$4&lt;=$D58),($D61-$D67-SUM($G71:NB71))*NC64/12,0),0))</f>
        <v>0</v>
      </c>
      <c r="ND71" s="37">
        <f>IF(ND$4=$D58,$D61*(1-$D66)-SUM($G71:NC71),IF(AND(ND$4-$H$4&gt;0,ND$4-$H$4&lt;=$D58),ND69-IF(AND(ND$4-$H$4&gt;0,ND$4-$H$4&lt;=$D58),($D61-$D67-SUM($G71:NC71))*ND64/12,0),0))</f>
        <v>0</v>
      </c>
    </row>
    <row r="72" spans="1:368" x14ac:dyDescent="0.25">
      <c r="A72" s="4"/>
    </row>
    <row r="73" spans="1:368" s="47" customFormat="1" x14ac:dyDescent="0.25">
      <c r="B73" s="47" t="s">
        <v>20</v>
      </c>
      <c r="C73" s="48"/>
      <c r="D73" s="49"/>
      <c r="G73" s="48" t="s">
        <v>1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0</v>
      </c>
      <c r="AN73" s="50">
        <v>0</v>
      </c>
      <c r="AO73" s="50">
        <v>0</v>
      </c>
      <c r="AP73" s="50">
        <v>0</v>
      </c>
      <c r="AQ73" s="50">
        <v>0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0</v>
      </c>
      <c r="AX73" s="50">
        <v>0</v>
      </c>
      <c r="AY73" s="50">
        <v>0</v>
      </c>
      <c r="AZ73" s="50">
        <v>0</v>
      </c>
      <c r="BA73" s="50">
        <v>0</v>
      </c>
      <c r="BB73" s="50">
        <v>0</v>
      </c>
      <c r="BC73" s="50">
        <v>0</v>
      </c>
      <c r="BD73" s="50">
        <v>0</v>
      </c>
      <c r="BE73" s="50">
        <v>0</v>
      </c>
      <c r="BF73" s="50">
        <v>0</v>
      </c>
      <c r="BG73" s="50">
        <v>0</v>
      </c>
      <c r="BH73" s="50">
        <v>0</v>
      </c>
      <c r="BI73" s="50">
        <v>0</v>
      </c>
      <c r="BJ73" s="50">
        <v>0</v>
      </c>
      <c r="BK73" s="50">
        <v>0</v>
      </c>
      <c r="BL73" s="50">
        <v>0</v>
      </c>
      <c r="BM73" s="50">
        <v>0</v>
      </c>
      <c r="BN73" s="50">
        <v>0</v>
      </c>
      <c r="BO73" s="50">
        <v>0</v>
      </c>
      <c r="BP73" s="50">
        <v>0</v>
      </c>
      <c r="BQ73" s="50">
        <v>0</v>
      </c>
      <c r="BR73" s="50">
        <v>0</v>
      </c>
      <c r="BS73" s="50">
        <v>0</v>
      </c>
      <c r="BT73" s="50">
        <v>0</v>
      </c>
      <c r="BU73" s="50">
        <v>0</v>
      </c>
      <c r="BV73" s="50">
        <v>0</v>
      </c>
      <c r="BW73" s="50">
        <v>0</v>
      </c>
      <c r="BX73" s="50">
        <v>0</v>
      </c>
      <c r="BY73" s="50">
        <v>0</v>
      </c>
      <c r="BZ73" s="50">
        <v>0</v>
      </c>
      <c r="CA73" s="50">
        <v>0</v>
      </c>
      <c r="CB73" s="50">
        <v>0</v>
      </c>
      <c r="CC73" s="50">
        <v>0</v>
      </c>
      <c r="CD73" s="50">
        <v>0</v>
      </c>
      <c r="CE73" s="50">
        <v>0</v>
      </c>
      <c r="CF73" s="50">
        <v>0</v>
      </c>
      <c r="CG73" s="50">
        <v>0</v>
      </c>
      <c r="CH73" s="50">
        <v>0</v>
      </c>
      <c r="CI73" s="50">
        <v>0</v>
      </c>
      <c r="CJ73" s="50">
        <v>0</v>
      </c>
      <c r="CK73" s="50">
        <v>0</v>
      </c>
      <c r="CL73" s="50">
        <v>0</v>
      </c>
      <c r="CM73" s="50">
        <v>0</v>
      </c>
      <c r="CN73" s="50">
        <v>0</v>
      </c>
      <c r="CO73" s="50">
        <v>0</v>
      </c>
      <c r="CP73" s="50">
        <v>0</v>
      </c>
      <c r="CQ73" s="50">
        <v>0</v>
      </c>
      <c r="CR73" s="50">
        <v>0</v>
      </c>
      <c r="CS73" s="50">
        <v>0</v>
      </c>
      <c r="CT73" s="50">
        <v>0</v>
      </c>
      <c r="CU73" s="50">
        <v>0</v>
      </c>
      <c r="CV73" s="50">
        <v>0</v>
      </c>
      <c r="CW73" s="50">
        <v>0</v>
      </c>
      <c r="CX73" s="50">
        <v>0</v>
      </c>
      <c r="CY73" s="50">
        <v>0</v>
      </c>
      <c r="CZ73" s="50">
        <v>0</v>
      </c>
      <c r="DA73" s="50">
        <v>0</v>
      </c>
      <c r="DB73" s="50">
        <v>0</v>
      </c>
      <c r="DC73" s="50">
        <v>0</v>
      </c>
      <c r="DD73" s="50">
        <v>0</v>
      </c>
      <c r="DE73" s="50">
        <v>0</v>
      </c>
      <c r="DF73" s="50">
        <v>0</v>
      </c>
      <c r="DG73" s="50">
        <v>0</v>
      </c>
      <c r="DH73" s="50">
        <v>0</v>
      </c>
      <c r="DI73" s="50">
        <v>0</v>
      </c>
      <c r="DJ73" s="50">
        <v>0</v>
      </c>
      <c r="DK73" s="50">
        <v>0</v>
      </c>
      <c r="DL73" s="50">
        <v>0</v>
      </c>
      <c r="DM73" s="50">
        <v>0</v>
      </c>
      <c r="DN73" s="50">
        <v>0</v>
      </c>
      <c r="DO73" s="50">
        <v>0</v>
      </c>
      <c r="DP73" s="50">
        <v>0</v>
      </c>
      <c r="DQ73" s="50">
        <v>0</v>
      </c>
      <c r="DR73" s="50">
        <v>0</v>
      </c>
      <c r="DS73" s="50">
        <v>0</v>
      </c>
      <c r="DT73" s="50">
        <v>0</v>
      </c>
      <c r="DU73" s="50">
        <v>0</v>
      </c>
      <c r="DV73" s="50">
        <v>0</v>
      </c>
      <c r="DW73" s="50">
        <v>0</v>
      </c>
      <c r="DX73" s="50">
        <v>0</v>
      </c>
      <c r="DY73" s="50">
        <v>0</v>
      </c>
      <c r="DZ73" s="50">
        <v>0</v>
      </c>
      <c r="EA73" s="50">
        <v>0</v>
      </c>
      <c r="EB73" s="50">
        <v>0</v>
      </c>
      <c r="EC73" s="50">
        <v>0</v>
      </c>
      <c r="ED73" s="50">
        <v>0</v>
      </c>
      <c r="EE73" s="50">
        <v>0</v>
      </c>
      <c r="EF73" s="50">
        <v>0</v>
      </c>
      <c r="EG73" s="50">
        <v>0</v>
      </c>
      <c r="EH73" s="50">
        <v>0</v>
      </c>
      <c r="EI73" s="50">
        <v>0</v>
      </c>
      <c r="EJ73" s="50">
        <v>0</v>
      </c>
      <c r="EK73" s="50">
        <v>0</v>
      </c>
      <c r="EL73" s="50">
        <v>0</v>
      </c>
      <c r="EM73" s="50">
        <v>0</v>
      </c>
      <c r="EN73" s="50">
        <v>0</v>
      </c>
      <c r="EO73" s="50">
        <v>0</v>
      </c>
      <c r="EP73" s="50">
        <v>0</v>
      </c>
      <c r="EQ73" s="50">
        <v>0</v>
      </c>
      <c r="ER73" s="50">
        <v>0</v>
      </c>
      <c r="ES73" s="50">
        <v>0</v>
      </c>
      <c r="ET73" s="50">
        <v>0</v>
      </c>
      <c r="EU73" s="50">
        <v>0</v>
      </c>
      <c r="EV73" s="50">
        <v>0</v>
      </c>
      <c r="EW73" s="50">
        <v>0</v>
      </c>
      <c r="EX73" s="50">
        <v>0</v>
      </c>
      <c r="EY73" s="50">
        <v>0</v>
      </c>
      <c r="EZ73" s="50">
        <v>0</v>
      </c>
      <c r="FA73" s="50">
        <v>0</v>
      </c>
      <c r="FB73" s="50">
        <v>0</v>
      </c>
      <c r="FC73" s="50">
        <v>0</v>
      </c>
      <c r="FD73" s="50">
        <v>0</v>
      </c>
      <c r="FE73" s="50">
        <v>0</v>
      </c>
      <c r="FF73" s="50">
        <v>0</v>
      </c>
      <c r="FG73" s="50">
        <v>0</v>
      </c>
      <c r="FH73" s="50">
        <v>0</v>
      </c>
      <c r="FI73" s="50">
        <v>0</v>
      </c>
      <c r="FJ73" s="50">
        <v>0</v>
      </c>
      <c r="FK73" s="50">
        <v>0</v>
      </c>
      <c r="FL73" s="50">
        <v>0</v>
      </c>
      <c r="FM73" s="50">
        <v>0</v>
      </c>
      <c r="FN73" s="50">
        <v>0</v>
      </c>
      <c r="FO73" s="50">
        <v>0</v>
      </c>
      <c r="FP73" s="50">
        <v>0</v>
      </c>
      <c r="FQ73" s="50">
        <v>0</v>
      </c>
      <c r="FR73" s="50">
        <v>0</v>
      </c>
      <c r="FS73" s="50">
        <v>0</v>
      </c>
      <c r="FT73" s="50">
        <v>0</v>
      </c>
      <c r="FU73" s="50">
        <v>0</v>
      </c>
      <c r="FV73" s="50">
        <v>0</v>
      </c>
      <c r="FW73" s="50">
        <v>0</v>
      </c>
      <c r="FX73" s="50">
        <v>0</v>
      </c>
      <c r="FY73" s="50">
        <v>0</v>
      </c>
      <c r="FZ73" s="50">
        <v>0</v>
      </c>
      <c r="GA73" s="50">
        <v>0</v>
      </c>
      <c r="GB73" s="50">
        <v>0</v>
      </c>
      <c r="GC73" s="50">
        <v>0</v>
      </c>
      <c r="GD73" s="50">
        <v>0</v>
      </c>
      <c r="GE73" s="50">
        <v>0</v>
      </c>
      <c r="GF73" s="50">
        <v>0</v>
      </c>
      <c r="GG73" s="50">
        <v>0</v>
      </c>
      <c r="GH73" s="50">
        <v>0</v>
      </c>
      <c r="GI73" s="50">
        <v>0</v>
      </c>
      <c r="GJ73" s="50">
        <v>0</v>
      </c>
      <c r="GK73" s="50">
        <v>0</v>
      </c>
      <c r="GL73" s="50">
        <v>0</v>
      </c>
      <c r="GM73" s="50">
        <v>0</v>
      </c>
      <c r="GN73" s="50">
        <v>0</v>
      </c>
      <c r="GO73" s="50">
        <v>0</v>
      </c>
      <c r="GP73" s="50">
        <v>0</v>
      </c>
      <c r="GQ73" s="50">
        <v>0</v>
      </c>
      <c r="GR73" s="50">
        <v>0</v>
      </c>
      <c r="GS73" s="50">
        <v>0</v>
      </c>
      <c r="GT73" s="50">
        <v>0</v>
      </c>
      <c r="GU73" s="50">
        <v>0</v>
      </c>
      <c r="GV73" s="50">
        <v>0</v>
      </c>
      <c r="GW73" s="50">
        <v>0</v>
      </c>
      <c r="GX73" s="50">
        <v>0</v>
      </c>
      <c r="GY73" s="50">
        <v>0</v>
      </c>
      <c r="GZ73" s="50">
        <v>0</v>
      </c>
      <c r="HA73" s="50">
        <v>0</v>
      </c>
      <c r="HB73" s="50">
        <v>0</v>
      </c>
      <c r="HC73" s="50">
        <v>0</v>
      </c>
      <c r="HD73" s="50">
        <v>0</v>
      </c>
      <c r="HE73" s="50">
        <v>0</v>
      </c>
      <c r="HF73" s="50">
        <v>0</v>
      </c>
      <c r="HG73" s="50">
        <v>0</v>
      </c>
      <c r="HH73" s="50">
        <v>0</v>
      </c>
      <c r="HI73" s="50">
        <v>0</v>
      </c>
      <c r="HJ73" s="50">
        <v>0</v>
      </c>
      <c r="HK73" s="50">
        <v>0</v>
      </c>
      <c r="HL73" s="50">
        <v>0</v>
      </c>
      <c r="HM73" s="50">
        <v>0</v>
      </c>
      <c r="HN73" s="50">
        <v>0</v>
      </c>
      <c r="HO73" s="50">
        <v>0</v>
      </c>
      <c r="HP73" s="50">
        <v>0</v>
      </c>
      <c r="HQ73" s="50">
        <v>0</v>
      </c>
      <c r="HR73" s="50">
        <v>0</v>
      </c>
      <c r="HS73" s="50">
        <v>0</v>
      </c>
      <c r="HT73" s="50">
        <v>0</v>
      </c>
      <c r="HU73" s="50">
        <v>0</v>
      </c>
      <c r="HV73" s="50">
        <v>0</v>
      </c>
      <c r="HW73" s="50">
        <v>0</v>
      </c>
      <c r="HX73" s="50">
        <v>0</v>
      </c>
      <c r="HY73" s="50">
        <v>0</v>
      </c>
      <c r="HZ73" s="50">
        <v>0</v>
      </c>
      <c r="IA73" s="50">
        <v>0</v>
      </c>
      <c r="IB73" s="50">
        <v>0</v>
      </c>
      <c r="IC73" s="50">
        <v>0</v>
      </c>
      <c r="ID73" s="50">
        <v>0</v>
      </c>
      <c r="IE73" s="50">
        <v>0</v>
      </c>
      <c r="IF73" s="50">
        <v>0</v>
      </c>
      <c r="IG73" s="50">
        <v>0</v>
      </c>
      <c r="IH73" s="50">
        <v>0</v>
      </c>
      <c r="II73" s="50">
        <v>0</v>
      </c>
      <c r="IJ73" s="50">
        <v>0</v>
      </c>
      <c r="IK73" s="50">
        <v>0</v>
      </c>
      <c r="IL73" s="50">
        <v>0</v>
      </c>
      <c r="IM73" s="50">
        <v>0</v>
      </c>
      <c r="IN73" s="50">
        <v>0</v>
      </c>
      <c r="IO73" s="50">
        <v>0</v>
      </c>
      <c r="IP73" s="50">
        <v>0</v>
      </c>
      <c r="IQ73" s="50">
        <v>0</v>
      </c>
      <c r="IR73" s="50">
        <v>0</v>
      </c>
      <c r="IS73" s="50">
        <v>0</v>
      </c>
      <c r="IT73" s="50">
        <v>0</v>
      </c>
      <c r="IU73" s="50">
        <v>0</v>
      </c>
      <c r="IV73" s="50">
        <v>0</v>
      </c>
      <c r="IW73" s="50">
        <v>0</v>
      </c>
      <c r="IX73" s="50">
        <v>0</v>
      </c>
      <c r="IY73" s="50">
        <v>0</v>
      </c>
      <c r="IZ73" s="50">
        <v>0</v>
      </c>
      <c r="JA73" s="50">
        <v>0</v>
      </c>
      <c r="JB73" s="50">
        <v>0</v>
      </c>
      <c r="JC73" s="50">
        <v>0</v>
      </c>
      <c r="JD73" s="50">
        <v>0</v>
      </c>
      <c r="JE73" s="50">
        <v>0</v>
      </c>
      <c r="JF73" s="50">
        <v>0</v>
      </c>
      <c r="JG73" s="50">
        <v>0</v>
      </c>
      <c r="JH73" s="50">
        <v>0</v>
      </c>
      <c r="JI73" s="50">
        <v>0</v>
      </c>
      <c r="JJ73" s="50">
        <v>0</v>
      </c>
      <c r="JK73" s="50">
        <v>0</v>
      </c>
      <c r="JL73" s="50">
        <v>0</v>
      </c>
      <c r="JM73" s="50">
        <v>0</v>
      </c>
      <c r="JN73" s="50">
        <v>0</v>
      </c>
      <c r="JO73" s="50">
        <v>0</v>
      </c>
      <c r="JP73" s="50">
        <v>0</v>
      </c>
      <c r="JQ73" s="50">
        <v>0</v>
      </c>
      <c r="JR73" s="50">
        <v>0</v>
      </c>
      <c r="JS73" s="50">
        <v>0</v>
      </c>
      <c r="JT73" s="50">
        <v>0</v>
      </c>
      <c r="JU73" s="50">
        <v>0</v>
      </c>
      <c r="JV73" s="50">
        <v>0</v>
      </c>
      <c r="JW73" s="50">
        <v>0</v>
      </c>
      <c r="JX73" s="50">
        <v>0</v>
      </c>
      <c r="JY73" s="50">
        <v>0</v>
      </c>
      <c r="JZ73" s="50">
        <v>0</v>
      </c>
      <c r="KA73" s="50">
        <v>0</v>
      </c>
      <c r="KB73" s="50">
        <v>0</v>
      </c>
      <c r="KC73" s="50">
        <v>0</v>
      </c>
      <c r="KD73" s="50">
        <v>0</v>
      </c>
      <c r="KE73" s="50">
        <v>0</v>
      </c>
      <c r="KF73" s="50">
        <v>0</v>
      </c>
      <c r="KG73" s="50">
        <v>0</v>
      </c>
      <c r="KH73" s="50">
        <v>0</v>
      </c>
      <c r="KI73" s="50">
        <v>0</v>
      </c>
      <c r="KJ73" s="50">
        <v>0</v>
      </c>
      <c r="KK73" s="50">
        <v>0</v>
      </c>
      <c r="KL73" s="50">
        <v>0</v>
      </c>
      <c r="KM73" s="50">
        <v>0</v>
      </c>
      <c r="KN73" s="50">
        <v>0</v>
      </c>
      <c r="KO73" s="50">
        <v>0</v>
      </c>
      <c r="KP73" s="50">
        <v>0</v>
      </c>
      <c r="KQ73" s="50">
        <v>0</v>
      </c>
      <c r="KR73" s="50">
        <v>0</v>
      </c>
      <c r="KS73" s="50">
        <v>0</v>
      </c>
      <c r="KT73" s="50">
        <v>0</v>
      </c>
      <c r="KU73" s="50">
        <v>0</v>
      </c>
      <c r="KV73" s="50">
        <v>0</v>
      </c>
      <c r="KW73" s="50">
        <v>0</v>
      </c>
      <c r="KX73" s="50">
        <v>0</v>
      </c>
      <c r="KY73" s="50">
        <v>0</v>
      </c>
      <c r="KZ73" s="50">
        <v>0</v>
      </c>
      <c r="LA73" s="50">
        <v>0</v>
      </c>
      <c r="LB73" s="50">
        <v>0</v>
      </c>
      <c r="LC73" s="50">
        <v>0</v>
      </c>
      <c r="LD73" s="50">
        <v>0</v>
      </c>
      <c r="LE73" s="50">
        <v>0</v>
      </c>
      <c r="LF73" s="50">
        <v>0</v>
      </c>
      <c r="LG73" s="50">
        <v>0</v>
      </c>
      <c r="LH73" s="50">
        <v>0</v>
      </c>
      <c r="LI73" s="50">
        <v>0</v>
      </c>
      <c r="LJ73" s="50">
        <v>0</v>
      </c>
      <c r="LK73" s="50">
        <v>0</v>
      </c>
      <c r="LL73" s="50">
        <v>0</v>
      </c>
      <c r="LM73" s="50">
        <v>0</v>
      </c>
      <c r="LN73" s="50">
        <v>0</v>
      </c>
      <c r="LO73" s="50">
        <v>0</v>
      </c>
      <c r="LP73" s="50">
        <v>0</v>
      </c>
      <c r="LQ73" s="50">
        <v>0</v>
      </c>
      <c r="LR73" s="50">
        <v>0</v>
      </c>
      <c r="LS73" s="50">
        <v>0</v>
      </c>
      <c r="LT73" s="50">
        <v>0</v>
      </c>
      <c r="LU73" s="50">
        <v>0</v>
      </c>
      <c r="LV73" s="50">
        <v>0</v>
      </c>
      <c r="LW73" s="50">
        <v>0</v>
      </c>
      <c r="LX73" s="50">
        <v>0</v>
      </c>
      <c r="LY73" s="50">
        <v>0</v>
      </c>
      <c r="LZ73" s="50">
        <v>0</v>
      </c>
      <c r="MA73" s="50">
        <v>0</v>
      </c>
      <c r="MB73" s="50">
        <v>0</v>
      </c>
      <c r="MC73" s="50">
        <v>0</v>
      </c>
      <c r="MD73" s="50">
        <v>0</v>
      </c>
      <c r="ME73" s="50">
        <v>0</v>
      </c>
      <c r="MF73" s="50">
        <v>0</v>
      </c>
      <c r="MG73" s="50">
        <v>0</v>
      </c>
      <c r="MH73" s="50">
        <v>0</v>
      </c>
      <c r="MI73" s="50">
        <v>0</v>
      </c>
      <c r="MJ73" s="50">
        <v>0</v>
      </c>
      <c r="MK73" s="50">
        <v>0</v>
      </c>
      <c r="ML73" s="50">
        <v>0</v>
      </c>
      <c r="MM73" s="50">
        <v>0</v>
      </c>
      <c r="MN73" s="50">
        <v>0</v>
      </c>
      <c r="MO73" s="50">
        <v>0</v>
      </c>
      <c r="MP73" s="50">
        <v>0</v>
      </c>
      <c r="MQ73" s="50">
        <v>0</v>
      </c>
      <c r="MR73" s="50">
        <v>0</v>
      </c>
      <c r="MS73" s="50">
        <v>0</v>
      </c>
      <c r="MT73" s="50">
        <v>0</v>
      </c>
      <c r="MU73" s="50">
        <v>0</v>
      </c>
      <c r="MV73" s="50">
        <v>0</v>
      </c>
      <c r="MW73" s="50">
        <v>0</v>
      </c>
      <c r="MX73" s="50">
        <v>0</v>
      </c>
      <c r="MY73" s="50">
        <v>0</v>
      </c>
      <c r="MZ73" s="50">
        <v>0</v>
      </c>
      <c r="NA73" s="50">
        <v>0</v>
      </c>
      <c r="NB73" s="50">
        <v>0</v>
      </c>
      <c r="NC73" s="50">
        <v>0</v>
      </c>
      <c r="ND73" s="50">
        <v>0</v>
      </c>
    </row>
    <row r="74" spans="1:368" x14ac:dyDescent="0.25">
      <c r="A74" s="4"/>
    </row>
    <row r="75" spans="1:368" s="4" customFormat="1" x14ac:dyDescent="0.25">
      <c r="B75" s="35" t="s">
        <v>63</v>
      </c>
      <c r="C75" s="33"/>
      <c r="D75" s="51">
        <f>SUM(H75:ND75)</f>
        <v>133333333.33333334</v>
      </c>
      <c r="E75" s="35"/>
      <c r="F75" s="35"/>
      <c r="G75" s="33"/>
      <c r="H75" s="37">
        <f>$D$7*(H71+H67)/(1+$D$7)</f>
        <v>0</v>
      </c>
      <c r="I75" s="37">
        <f t="shared" ref="I75:BT75" si="2940">$D$7*(I71+I67)/(1+$D$7)</f>
        <v>1337728.1427466532</v>
      </c>
      <c r="J75" s="37">
        <f t="shared" si="2940"/>
        <v>1344416.7834603866</v>
      </c>
      <c r="K75" s="37">
        <f t="shared" si="2940"/>
        <v>1351138.8673776884</v>
      </c>
      <c r="L75" s="37">
        <f t="shared" si="2940"/>
        <v>1357894.5617145766</v>
      </c>
      <c r="M75" s="37">
        <f t="shared" si="2940"/>
        <v>1364684.03452315</v>
      </c>
      <c r="N75" s="37">
        <f t="shared" si="2940"/>
        <v>1371507.4546957654</v>
      </c>
      <c r="O75" s="37">
        <f t="shared" si="2940"/>
        <v>1378364.9919692443</v>
      </c>
      <c r="P75" s="37">
        <f t="shared" si="2940"/>
        <v>1385256.8169290908</v>
      </c>
      <c r="Q75" s="37">
        <f t="shared" si="2940"/>
        <v>1392183.1010137359</v>
      </c>
      <c r="R75" s="37">
        <f t="shared" si="2940"/>
        <v>1399144.0165188047</v>
      </c>
      <c r="S75" s="37">
        <f t="shared" si="2940"/>
        <v>1406139.7366013988</v>
      </c>
      <c r="T75" s="37">
        <f t="shared" si="2940"/>
        <v>1413170.4352844057</v>
      </c>
      <c r="U75" s="37">
        <f t="shared" si="2940"/>
        <v>1420236.2874608277</v>
      </c>
      <c r="V75" s="37">
        <f t="shared" si="2940"/>
        <v>1427337.468898132</v>
      </c>
      <c r="W75" s="37">
        <f t="shared" si="2940"/>
        <v>1434474.1562426225</v>
      </c>
      <c r="X75" s="37">
        <f t="shared" si="2940"/>
        <v>1441646.5270238356</v>
      </c>
      <c r="Y75" s="37">
        <f t="shared" si="2940"/>
        <v>1448854.7596589548</v>
      </c>
      <c r="Z75" s="37">
        <f t="shared" si="2940"/>
        <v>1456099.0334572496</v>
      </c>
      <c r="AA75" s="37">
        <f t="shared" si="2940"/>
        <v>1463379.5286245358</v>
      </c>
      <c r="AB75" s="37">
        <f t="shared" si="2940"/>
        <v>1470696.4262676586</v>
      </c>
      <c r="AC75" s="37">
        <f t="shared" si="2940"/>
        <v>1478049.9083989968</v>
      </c>
      <c r="AD75" s="37">
        <f t="shared" si="2940"/>
        <v>1485440.1579409917</v>
      </c>
      <c r="AE75" s="37">
        <f t="shared" si="2940"/>
        <v>1492867.3587306966</v>
      </c>
      <c r="AF75" s="37">
        <f t="shared" si="2940"/>
        <v>1500331.6955243503</v>
      </c>
      <c r="AG75" s="37">
        <f t="shared" si="2940"/>
        <v>1507833.3540019719</v>
      </c>
      <c r="AH75" s="37">
        <f t="shared" si="2940"/>
        <v>1515372.5207719817</v>
      </c>
      <c r="AI75" s="37">
        <f t="shared" si="2940"/>
        <v>1522949.3833758417</v>
      </c>
      <c r="AJ75" s="37">
        <f t="shared" si="2940"/>
        <v>1530564.1302927209</v>
      </c>
      <c r="AK75" s="37">
        <f t="shared" si="2940"/>
        <v>1538216.9509441846</v>
      </c>
      <c r="AL75" s="37">
        <f t="shared" si="2940"/>
        <v>1545908.0356989054</v>
      </c>
      <c r="AM75" s="37">
        <f t="shared" si="2940"/>
        <v>1553637.5758773999</v>
      </c>
      <c r="AN75" s="37">
        <f t="shared" si="2940"/>
        <v>1561405.7637567869</v>
      </c>
      <c r="AO75" s="37">
        <f t="shared" si="2940"/>
        <v>1569212.792575571</v>
      </c>
      <c r="AP75" s="37">
        <f t="shared" si="2940"/>
        <v>1577058.8565384487</v>
      </c>
      <c r="AQ75" s="37">
        <f t="shared" si="2940"/>
        <v>1584944.1508211412</v>
      </c>
      <c r="AR75" s="37">
        <f t="shared" si="2940"/>
        <v>1592868.8715752468</v>
      </c>
      <c r="AS75" s="37">
        <f t="shared" si="2940"/>
        <v>1600833.2159331229</v>
      </c>
      <c r="AT75" s="37">
        <f t="shared" si="2940"/>
        <v>1608837.3820127887</v>
      </c>
      <c r="AU75" s="37">
        <f t="shared" si="2940"/>
        <v>1616881.5689228522</v>
      </c>
      <c r="AV75" s="37">
        <f t="shared" si="2940"/>
        <v>1624965.9767674664</v>
      </c>
      <c r="AW75" s="37">
        <f t="shared" si="2940"/>
        <v>1633090.806651304</v>
      </c>
      <c r="AX75" s="37">
        <f t="shared" si="2940"/>
        <v>1641256.2606845605</v>
      </c>
      <c r="AY75" s="37">
        <f t="shared" si="2940"/>
        <v>1649462.5419879833</v>
      </c>
      <c r="AZ75" s="37">
        <f t="shared" si="2940"/>
        <v>1657709.8546979234</v>
      </c>
      <c r="BA75" s="37">
        <f t="shared" si="2940"/>
        <v>1665998.4039714129</v>
      </c>
      <c r="BB75" s="37">
        <f t="shared" si="2940"/>
        <v>1674328.39599127</v>
      </c>
      <c r="BC75" s="37">
        <f t="shared" si="2940"/>
        <v>1682700.0379712263</v>
      </c>
      <c r="BD75" s="37">
        <f t="shared" si="2940"/>
        <v>1691113.5381610824</v>
      </c>
      <c r="BE75" s="37">
        <f t="shared" si="2940"/>
        <v>1699569.1058518877</v>
      </c>
      <c r="BF75" s="37">
        <f t="shared" si="2940"/>
        <v>1708066.9513811474</v>
      </c>
      <c r="BG75" s="37">
        <f t="shared" si="2940"/>
        <v>1716607.2861380528</v>
      </c>
      <c r="BH75" s="37">
        <f t="shared" si="2940"/>
        <v>1725190.3225687435</v>
      </c>
      <c r="BI75" s="37">
        <f t="shared" si="2940"/>
        <v>1733816.2741815872</v>
      </c>
      <c r="BJ75" s="37">
        <f t="shared" si="2940"/>
        <v>1742485.355552495</v>
      </c>
      <c r="BK75" s="37">
        <f t="shared" si="2940"/>
        <v>1751197.7823302574</v>
      </c>
      <c r="BL75" s="37">
        <f t="shared" si="2940"/>
        <v>1759953.7712419089</v>
      </c>
      <c r="BM75" s="37">
        <f t="shared" si="2940"/>
        <v>1768753.5400981181</v>
      </c>
      <c r="BN75" s="37">
        <f t="shared" si="2940"/>
        <v>1777597.3077986091</v>
      </c>
      <c r="BO75" s="37">
        <f t="shared" si="2940"/>
        <v>1786485.2943376019</v>
      </c>
      <c r="BP75" s="37">
        <f t="shared" si="2940"/>
        <v>41795417.720805988</v>
      </c>
      <c r="BQ75" s="37">
        <f t="shared" si="2940"/>
        <v>0</v>
      </c>
      <c r="BR75" s="37">
        <f t="shared" si="2940"/>
        <v>0</v>
      </c>
      <c r="BS75" s="37">
        <f t="shared" si="2940"/>
        <v>0</v>
      </c>
      <c r="BT75" s="37">
        <f t="shared" si="2940"/>
        <v>0</v>
      </c>
      <c r="BU75" s="37">
        <f t="shared" ref="BU75:EF75" si="2941">$D$7*(BU71+BU67)/(1+$D$7)</f>
        <v>0</v>
      </c>
      <c r="BV75" s="37">
        <f t="shared" si="2941"/>
        <v>0</v>
      </c>
      <c r="BW75" s="37">
        <f t="shared" si="2941"/>
        <v>0</v>
      </c>
      <c r="BX75" s="37">
        <f t="shared" si="2941"/>
        <v>0</v>
      </c>
      <c r="BY75" s="37">
        <f t="shared" si="2941"/>
        <v>0</v>
      </c>
      <c r="BZ75" s="37">
        <f t="shared" si="2941"/>
        <v>0</v>
      </c>
      <c r="CA75" s="37">
        <f t="shared" si="2941"/>
        <v>0</v>
      </c>
      <c r="CB75" s="37">
        <f t="shared" si="2941"/>
        <v>0</v>
      </c>
      <c r="CC75" s="37">
        <f t="shared" si="2941"/>
        <v>0</v>
      </c>
      <c r="CD75" s="37">
        <f t="shared" si="2941"/>
        <v>0</v>
      </c>
      <c r="CE75" s="37">
        <f t="shared" si="2941"/>
        <v>0</v>
      </c>
      <c r="CF75" s="37">
        <f t="shared" si="2941"/>
        <v>0</v>
      </c>
      <c r="CG75" s="37">
        <f t="shared" si="2941"/>
        <v>0</v>
      </c>
      <c r="CH75" s="37">
        <f t="shared" si="2941"/>
        <v>0</v>
      </c>
      <c r="CI75" s="37">
        <f t="shared" si="2941"/>
        <v>0</v>
      </c>
      <c r="CJ75" s="37">
        <f t="shared" si="2941"/>
        <v>0</v>
      </c>
      <c r="CK75" s="37">
        <f t="shared" si="2941"/>
        <v>0</v>
      </c>
      <c r="CL75" s="37">
        <f t="shared" si="2941"/>
        <v>0</v>
      </c>
      <c r="CM75" s="37">
        <f t="shared" si="2941"/>
        <v>0</v>
      </c>
      <c r="CN75" s="37">
        <f t="shared" si="2941"/>
        <v>0</v>
      </c>
      <c r="CO75" s="37">
        <f t="shared" si="2941"/>
        <v>0</v>
      </c>
      <c r="CP75" s="37">
        <f t="shared" si="2941"/>
        <v>0</v>
      </c>
      <c r="CQ75" s="37">
        <f t="shared" si="2941"/>
        <v>0</v>
      </c>
      <c r="CR75" s="37">
        <f t="shared" si="2941"/>
        <v>0</v>
      </c>
      <c r="CS75" s="37">
        <f t="shared" si="2941"/>
        <v>0</v>
      </c>
      <c r="CT75" s="37">
        <f t="shared" si="2941"/>
        <v>0</v>
      </c>
      <c r="CU75" s="37">
        <f t="shared" si="2941"/>
        <v>0</v>
      </c>
      <c r="CV75" s="37">
        <f t="shared" si="2941"/>
        <v>0</v>
      </c>
      <c r="CW75" s="37">
        <f t="shared" si="2941"/>
        <v>0</v>
      </c>
      <c r="CX75" s="37">
        <f t="shared" si="2941"/>
        <v>0</v>
      </c>
      <c r="CY75" s="37">
        <f t="shared" si="2941"/>
        <v>0</v>
      </c>
      <c r="CZ75" s="37">
        <f t="shared" si="2941"/>
        <v>0</v>
      </c>
      <c r="DA75" s="37">
        <f t="shared" si="2941"/>
        <v>0</v>
      </c>
      <c r="DB75" s="37">
        <f t="shared" si="2941"/>
        <v>0</v>
      </c>
      <c r="DC75" s="37">
        <f t="shared" si="2941"/>
        <v>0</v>
      </c>
      <c r="DD75" s="37">
        <f t="shared" si="2941"/>
        <v>0</v>
      </c>
      <c r="DE75" s="37">
        <f t="shared" si="2941"/>
        <v>0</v>
      </c>
      <c r="DF75" s="37">
        <f t="shared" si="2941"/>
        <v>0</v>
      </c>
      <c r="DG75" s="37">
        <f t="shared" si="2941"/>
        <v>0</v>
      </c>
      <c r="DH75" s="37">
        <f t="shared" si="2941"/>
        <v>0</v>
      </c>
      <c r="DI75" s="37">
        <f t="shared" si="2941"/>
        <v>0</v>
      </c>
      <c r="DJ75" s="37">
        <f t="shared" si="2941"/>
        <v>0</v>
      </c>
      <c r="DK75" s="37">
        <f t="shared" si="2941"/>
        <v>0</v>
      </c>
      <c r="DL75" s="37">
        <f t="shared" si="2941"/>
        <v>0</v>
      </c>
      <c r="DM75" s="37">
        <f t="shared" si="2941"/>
        <v>0</v>
      </c>
      <c r="DN75" s="37">
        <f t="shared" si="2941"/>
        <v>0</v>
      </c>
      <c r="DO75" s="37">
        <f t="shared" si="2941"/>
        <v>0</v>
      </c>
      <c r="DP75" s="37">
        <f t="shared" si="2941"/>
        <v>0</v>
      </c>
      <c r="DQ75" s="37">
        <f t="shared" si="2941"/>
        <v>0</v>
      </c>
      <c r="DR75" s="37">
        <f t="shared" si="2941"/>
        <v>0</v>
      </c>
      <c r="DS75" s="37">
        <f t="shared" si="2941"/>
        <v>0</v>
      </c>
      <c r="DT75" s="37">
        <f t="shared" si="2941"/>
        <v>0</v>
      </c>
      <c r="DU75" s="37">
        <f t="shared" si="2941"/>
        <v>0</v>
      </c>
      <c r="DV75" s="37">
        <f t="shared" si="2941"/>
        <v>0</v>
      </c>
      <c r="DW75" s="37">
        <f t="shared" si="2941"/>
        <v>0</v>
      </c>
      <c r="DX75" s="37">
        <f t="shared" si="2941"/>
        <v>0</v>
      </c>
      <c r="DY75" s="37">
        <f t="shared" si="2941"/>
        <v>0</v>
      </c>
      <c r="DZ75" s="37">
        <f t="shared" si="2941"/>
        <v>0</v>
      </c>
      <c r="EA75" s="37">
        <f t="shared" si="2941"/>
        <v>0</v>
      </c>
      <c r="EB75" s="37">
        <f t="shared" si="2941"/>
        <v>0</v>
      </c>
      <c r="EC75" s="37">
        <f t="shared" si="2941"/>
        <v>0</v>
      </c>
      <c r="ED75" s="37">
        <f t="shared" si="2941"/>
        <v>0</v>
      </c>
      <c r="EE75" s="37">
        <f t="shared" si="2941"/>
        <v>0</v>
      </c>
      <c r="EF75" s="37">
        <f t="shared" si="2941"/>
        <v>0</v>
      </c>
      <c r="EG75" s="37">
        <f t="shared" ref="EG75:GR75" si="2942">$D$7*(EG71+EG67)/(1+$D$7)</f>
        <v>0</v>
      </c>
      <c r="EH75" s="37">
        <f t="shared" si="2942"/>
        <v>0</v>
      </c>
      <c r="EI75" s="37">
        <f t="shared" si="2942"/>
        <v>0</v>
      </c>
      <c r="EJ75" s="37">
        <f t="shared" si="2942"/>
        <v>0</v>
      </c>
      <c r="EK75" s="37">
        <f t="shared" si="2942"/>
        <v>0</v>
      </c>
      <c r="EL75" s="37">
        <f t="shared" si="2942"/>
        <v>0</v>
      </c>
      <c r="EM75" s="37">
        <f t="shared" si="2942"/>
        <v>0</v>
      </c>
      <c r="EN75" s="37">
        <f t="shared" si="2942"/>
        <v>0</v>
      </c>
      <c r="EO75" s="37">
        <f t="shared" si="2942"/>
        <v>0</v>
      </c>
      <c r="EP75" s="37">
        <f t="shared" si="2942"/>
        <v>0</v>
      </c>
      <c r="EQ75" s="37">
        <f t="shared" si="2942"/>
        <v>0</v>
      </c>
      <c r="ER75" s="37">
        <f t="shared" si="2942"/>
        <v>0</v>
      </c>
      <c r="ES75" s="37">
        <f t="shared" si="2942"/>
        <v>0</v>
      </c>
      <c r="ET75" s="37">
        <f t="shared" si="2942"/>
        <v>0</v>
      </c>
      <c r="EU75" s="37">
        <f t="shared" si="2942"/>
        <v>0</v>
      </c>
      <c r="EV75" s="37">
        <f t="shared" si="2942"/>
        <v>0</v>
      </c>
      <c r="EW75" s="37">
        <f t="shared" si="2942"/>
        <v>0</v>
      </c>
      <c r="EX75" s="37">
        <f t="shared" si="2942"/>
        <v>0</v>
      </c>
      <c r="EY75" s="37">
        <f t="shared" si="2942"/>
        <v>0</v>
      </c>
      <c r="EZ75" s="37">
        <f t="shared" si="2942"/>
        <v>0</v>
      </c>
      <c r="FA75" s="37">
        <f t="shared" si="2942"/>
        <v>0</v>
      </c>
      <c r="FB75" s="37">
        <f t="shared" si="2942"/>
        <v>0</v>
      </c>
      <c r="FC75" s="37">
        <f t="shared" si="2942"/>
        <v>0</v>
      </c>
      <c r="FD75" s="37">
        <f t="shared" si="2942"/>
        <v>0</v>
      </c>
      <c r="FE75" s="37">
        <f t="shared" si="2942"/>
        <v>0</v>
      </c>
      <c r="FF75" s="37">
        <f t="shared" si="2942"/>
        <v>0</v>
      </c>
      <c r="FG75" s="37">
        <f t="shared" si="2942"/>
        <v>0</v>
      </c>
      <c r="FH75" s="37">
        <f t="shared" si="2942"/>
        <v>0</v>
      </c>
      <c r="FI75" s="37">
        <f t="shared" si="2942"/>
        <v>0</v>
      </c>
      <c r="FJ75" s="37">
        <f t="shared" si="2942"/>
        <v>0</v>
      </c>
      <c r="FK75" s="37">
        <f t="shared" si="2942"/>
        <v>0</v>
      </c>
      <c r="FL75" s="37">
        <f t="shared" si="2942"/>
        <v>0</v>
      </c>
      <c r="FM75" s="37">
        <f t="shared" si="2942"/>
        <v>0</v>
      </c>
      <c r="FN75" s="37">
        <f t="shared" si="2942"/>
        <v>0</v>
      </c>
      <c r="FO75" s="37">
        <f t="shared" si="2942"/>
        <v>0</v>
      </c>
      <c r="FP75" s="37">
        <f t="shared" si="2942"/>
        <v>0</v>
      </c>
      <c r="FQ75" s="37">
        <f t="shared" si="2942"/>
        <v>0</v>
      </c>
      <c r="FR75" s="37">
        <f t="shared" si="2942"/>
        <v>0</v>
      </c>
      <c r="FS75" s="37">
        <f t="shared" si="2942"/>
        <v>0</v>
      </c>
      <c r="FT75" s="37">
        <f t="shared" si="2942"/>
        <v>0</v>
      </c>
      <c r="FU75" s="37">
        <f t="shared" si="2942"/>
        <v>0</v>
      </c>
      <c r="FV75" s="37">
        <f t="shared" si="2942"/>
        <v>0</v>
      </c>
      <c r="FW75" s="37">
        <f t="shared" si="2942"/>
        <v>0</v>
      </c>
      <c r="FX75" s="37">
        <f t="shared" si="2942"/>
        <v>0</v>
      </c>
      <c r="FY75" s="37">
        <f t="shared" si="2942"/>
        <v>0</v>
      </c>
      <c r="FZ75" s="37">
        <f t="shared" si="2942"/>
        <v>0</v>
      </c>
      <c r="GA75" s="37">
        <f t="shared" si="2942"/>
        <v>0</v>
      </c>
      <c r="GB75" s="37">
        <f t="shared" si="2942"/>
        <v>0</v>
      </c>
      <c r="GC75" s="37">
        <f t="shared" si="2942"/>
        <v>0</v>
      </c>
      <c r="GD75" s="37">
        <f t="shared" si="2942"/>
        <v>0</v>
      </c>
      <c r="GE75" s="37">
        <f t="shared" si="2942"/>
        <v>0</v>
      </c>
      <c r="GF75" s="37">
        <f t="shared" si="2942"/>
        <v>0</v>
      </c>
      <c r="GG75" s="37">
        <f t="shared" si="2942"/>
        <v>0</v>
      </c>
      <c r="GH75" s="37">
        <f t="shared" si="2942"/>
        <v>0</v>
      </c>
      <c r="GI75" s="37">
        <f t="shared" si="2942"/>
        <v>0</v>
      </c>
      <c r="GJ75" s="37">
        <f t="shared" si="2942"/>
        <v>0</v>
      </c>
      <c r="GK75" s="37">
        <f t="shared" si="2942"/>
        <v>0</v>
      </c>
      <c r="GL75" s="37">
        <f t="shared" si="2942"/>
        <v>0</v>
      </c>
      <c r="GM75" s="37">
        <f t="shared" si="2942"/>
        <v>0</v>
      </c>
      <c r="GN75" s="37">
        <f t="shared" si="2942"/>
        <v>0</v>
      </c>
      <c r="GO75" s="37">
        <f t="shared" si="2942"/>
        <v>0</v>
      </c>
      <c r="GP75" s="37">
        <f t="shared" si="2942"/>
        <v>0</v>
      </c>
      <c r="GQ75" s="37">
        <f t="shared" si="2942"/>
        <v>0</v>
      </c>
      <c r="GR75" s="37">
        <f t="shared" si="2942"/>
        <v>0</v>
      </c>
      <c r="GS75" s="37">
        <f t="shared" ref="GS75:IM75" si="2943">$D$7*(GS71+GS67)/(1+$D$7)</f>
        <v>0</v>
      </c>
      <c r="GT75" s="37">
        <f t="shared" si="2943"/>
        <v>0</v>
      </c>
      <c r="GU75" s="37">
        <f t="shared" si="2943"/>
        <v>0</v>
      </c>
      <c r="GV75" s="37">
        <f t="shared" si="2943"/>
        <v>0</v>
      </c>
      <c r="GW75" s="37">
        <f t="shared" si="2943"/>
        <v>0</v>
      </c>
      <c r="GX75" s="37">
        <f t="shared" si="2943"/>
        <v>0</v>
      </c>
      <c r="GY75" s="37">
        <f t="shared" si="2943"/>
        <v>0</v>
      </c>
      <c r="GZ75" s="37">
        <f t="shared" si="2943"/>
        <v>0</v>
      </c>
      <c r="HA75" s="37">
        <f t="shared" si="2943"/>
        <v>0</v>
      </c>
      <c r="HB75" s="37">
        <f t="shared" si="2943"/>
        <v>0</v>
      </c>
      <c r="HC75" s="37">
        <f t="shared" si="2943"/>
        <v>0</v>
      </c>
      <c r="HD75" s="37">
        <f t="shared" si="2943"/>
        <v>0</v>
      </c>
      <c r="HE75" s="37">
        <f t="shared" si="2943"/>
        <v>0</v>
      </c>
      <c r="HF75" s="37">
        <f t="shared" si="2943"/>
        <v>0</v>
      </c>
      <c r="HG75" s="37">
        <f t="shared" si="2943"/>
        <v>0</v>
      </c>
      <c r="HH75" s="37">
        <f t="shared" si="2943"/>
        <v>0</v>
      </c>
      <c r="HI75" s="37">
        <f t="shared" si="2943"/>
        <v>0</v>
      </c>
      <c r="HJ75" s="37">
        <f t="shared" si="2943"/>
        <v>0</v>
      </c>
      <c r="HK75" s="37">
        <f t="shared" si="2943"/>
        <v>0</v>
      </c>
      <c r="HL75" s="37">
        <f t="shared" si="2943"/>
        <v>0</v>
      </c>
      <c r="HM75" s="37">
        <f t="shared" si="2943"/>
        <v>0</v>
      </c>
      <c r="HN75" s="37">
        <f t="shared" si="2943"/>
        <v>0</v>
      </c>
      <c r="HO75" s="37">
        <f t="shared" si="2943"/>
        <v>0</v>
      </c>
      <c r="HP75" s="37">
        <f t="shared" si="2943"/>
        <v>0</v>
      </c>
      <c r="HQ75" s="37">
        <f t="shared" si="2943"/>
        <v>0</v>
      </c>
      <c r="HR75" s="37">
        <f t="shared" si="2943"/>
        <v>0</v>
      </c>
      <c r="HS75" s="37">
        <f t="shared" si="2943"/>
        <v>0</v>
      </c>
      <c r="HT75" s="37">
        <f t="shared" si="2943"/>
        <v>0</v>
      </c>
      <c r="HU75" s="37">
        <f t="shared" si="2943"/>
        <v>0</v>
      </c>
      <c r="HV75" s="37">
        <f t="shared" si="2943"/>
        <v>0</v>
      </c>
      <c r="HW75" s="37">
        <f t="shared" si="2943"/>
        <v>0</v>
      </c>
      <c r="HX75" s="37">
        <f t="shared" si="2943"/>
        <v>0</v>
      </c>
      <c r="HY75" s="37">
        <f t="shared" si="2943"/>
        <v>0</v>
      </c>
      <c r="HZ75" s="37">
        <f t="shared" si="2943"/>
        <v>0</v>
      </c>
      <c r="IA75" s="37">
        <f t="shared" si="2943"/>
        <v>0</v>
      </c>
      <c r="IB75" s="37">
        <f t="shared" si="2943"/>
        <v>0</v>
      </c>
      <c r="IC75" s="37">
        <f t="shared" si="2943"/>
        <v>0</v>
      </c>
      <c r="ID75" s="37">
        <f t="shared" si="2943"/>
        <v>0</v>
      </c>
      <c r="IE75" s="37">
        <f t="shared" si="2943"/>
        <v>0</v>
      </c>
      <c r="IF75" s="37">
        <f t="shared" si="2943"/>
        <v>0</v>
      </c>
      <c r="IG75" s="37">
        <f t="shared" si="2943"/>
        <v>0</v>
      </c>
      <c r="IH75" s="37">
        <f t="shared" si="2943"/>
        <v>0</v>
      </c>
      <c r="II75" s="37">
        <f t="shared" si="2943"/>
        <v>0</v>
      </c>
      <c r="IJ75" s="37">
        <f t="shared" si="2943"/>
        <v>0</v>
      </c>
      <c r="IK75" s="37">
        <f t="shared" si="2943"/>
        <v>0</v>
      </c>
      <c r="IL75" s="37">
        <f t="shared" si="2943"/>
        <v>0</v>
      </c>
      <c r="IM75" s="37">
        <f t="shared" si="2943"/>
        <v>0</v>
      </c>
      <c r="IN75" s="37">
        <f>$D$7*(IN71+IN67)/(1+$D$7)</f>
        <v>0</v>
      </c>
      <c r="IO75" s="37">
        <f t="shared" ref="IO75:KZ75" si="2944">$D$7*(IO71+IO67)/(1+$D$7)</f>
        <v>0</v>
      </c>
      <c r="IP75" s="37">
        <f t="shared" si="2944"/>
        <v>0</v>
      </c>
      <c r="IQ75" s="37">
        <f t="shared" si="2944"/>
        <v>0</v>
      </c>
      <c r="IR75" s="37">
        <f t="shared" si="2944"/>
        <v>0</v>
      </c>
      <c r="IS75" s="37">
        <f t="shared" si="2944"/>
        <v>0</v>
      </c>
      <c r="IT75" s="37">
        <f t="shared" si="2944"/>
        <v>0</v>
      </c>
      <c r="IU75" s="37">
        <f t="shared" si="2944"/>
        <v>0</v>
      </c>
      <c r="IV75" s="37">
        <f t="shared" si="2944"/>
        <v>0</v>
      </c>
      <c r="IW75" s="37">
        <f t="shared" si="2944"/>
        <v>0</v>
      </c>
      <c r="IX75" s="37">
        <f t="shared" si="2944"/>
        <v>0</v>
      </c>
      <c r="IY75" s="37">
        <f t="shared" si="2944"/>
        <v>0</v>
      </c>
      <c r="IZ75" s="37">
        <f t="shared" si="2944"/>
        <v>0</v>
      </c>
      <c r="JA75" s="37">
        <f t="shared" si="2944"/>
        <v>0</v>
      </c>
      <c r="JB75" s="37">
        <f t="shared" si="2944"/>
        <v>0</v>
      </c>
      <c r="JC75" s="37">
        <f t="shared" si="2944"/>
        <v>0</v>
      </c>
      <c r="JD75" s="37">
        <f t="shared" si="2944"/>
        <v>0</v>
      </c>
      <c r="JE75" s="37">
        <f t="shared" si="2944"/>
        <v>0</v>
      </c>
      <c r="JF75" s="37">
        <f t="shared" si="2944"/>
        <v>0</v>
      </c>
      <c r="JG75" s="37">
        <f t="shared" si="2944"/>
        <v>0</v>
      </c>
      <c r="JH75" s="37">
        <f t="shared" si="2944"/>
        <v>0</v>
      </c>
      <c r="JI75" s="37">
        <f t="shared" si="2944"/>
        <v>0</v>
      </c>
      <c r="JJ75" s="37">
        <f t="shared" si="2944"/>
        <v>0</v>
      </c>
      <c r="JK75" s="37">
        <f t="shared" si="2944"/>
        <v>0</v>
      </c>
      <c r="JL75" s="37">
        <f t="shared" si="2944"/>
        <v>0</v>
      </c>
      <c r="JM75" s="37">
        <f t="shared" si="2944"/>
        <v>0</v>
      </c>
      <c r="JN75" s="37">
        <f t="shared" si="2944"/>
        <v>0</v>
      </c>
      <c r="JO75" s="37">
        <f t="shared" si="2944"/>
        <v>0</v>
      </c>
      <c r="JP75" s="37">
        <f t="shared" si="2944"/>
        <v>0</v>
      </c>
      <c r="JQ75" s="37">
        <f t="shared" si="2944"/>
        <v>0</v>
      </c>
      <c r="JR75" s="37">
        <f t="shared" si="2944"/>
        <v>0</v>
      </c>
      <c r="JS75" s="37">
        <f t="shared" si="2944"/>
        <v>0</v>
      </c>
      <c r="JT75" s="37">
        <f t="shared" si="2944"/>
        <v>0</v>
      </c>
      <c r="JU75" s="37">
        <f t="shared" si="2944"/>
        <v>0</v>
      </c>
      <c r="JV75" s="37">
        <f t="shared" si="2944"/>
        <v>0</v>
      </c>
      <c r="JW75" s="37">
        <f t="shared" si="2944"/>
        <v>0</v>
      </c>
      <c r="JX75" s="37">
        <f t="shared" si="2944"/>
        <v>0</v>
      </c>
      <c r="JY75" s="37">
        <f t="shared" si="2944"/>
        <v>0</v>
      </c>
      <c r="JZ75" s="37">
        <f t="shared" si="2944"/>
        <v>0</v>
      </c>
      <c r="KA75" s="37">
        <f t="shared" si="2944"/>
        <v>0</v>
      </c>
      <c r="KB75" s="37">
        <f t="shared" si="2944"/>
        <v>0</v>
      </c>
      <c r="KC75" s="37">
        <f t="shared" si="2944"/>
        <v>0</v>
      </c>
      <c r="KD75" s="37">
        <f t="shared" si="2944"/>
        <v>0</v>
      </c>
      <c r="KE75" s="37">
        <f t="shared" si="2944"/>
        <v>0</v>
      </c>
      <c r="KF75" s="37">
        <f t="shared" si="2944"/>
        <v>0</v>
      </c>
      <c r="KG75" s="37">
        <f t="shared" si="2944"/>
        <v>0</v>
      </c>
      <c r="KH75" s="37">
        <f t="shared" si="2944"/>
        <v>0</v>
      </c>
      <c r="KI75" s="37">
        <f t="shared" si="2944"/>
        <v>0</v>
      </c>
      <c r="KJ75" s="37">
        <f t="shared" si="2944"/>
        <v>0</v>
      </c>
      <c r="KK75" s="37">
        <f t="shared" si="2944"/>
        <v>0</v>
      </c>
      <c r="KL75" s="37">
        <f t="shared" si="2944"/>
        <v>0</v>
      </c>
      <c r="KM75" s="37">
        <f t="shared" si="2944"/>
        <v>0</v>
      </c>
      <c r="KN75" s="37">
        <f t="shared" si="2944"/>
        <v>0</v>
      </c>
      <c r="KO75" s="37">
        <f t="shared" si="2944"/>
        <v>0</v>
      </c>
      <c r="KP75" s="37">
        <f t="shared" si="2944"/>
        <v>0</v>
      </c>
      <c r="KQ75" s="37">
        <f t="shared" si="2944"/>
        <v>0</v>
      </c>
      <c r="KR75" s="37">
        <f t="shared" si="2944"/>
        <v>0</v>
      </c>
      <c r="KS75" s="37">
        <f t="shared" si="2944"/>
        <v>0</v>
      </c>
      <c r="KT75" s="37">
        <f t="shared" si="2944"/>
        <v>0</v>
      </c>
      <c r="KU75" s="37">
        <f t="shared" si="2944"/>
        <v>0</v>
      </c>
      <c r="KV75" s="37">
        <f t="shared" si="2944"/>
        <v>0</v>
      </c>
      <c r="KW75" s="37">
        <f t="shared" si="2944"/>
        <v>0</v>
      </c>
      <c r="KX75" s="37">
        <f t="shared" si="2944"/>
        <v>0</v>
      </c>
      <c r="KY75" s="37">
        <f t="shared" si="2944"/>
        <v>0</v>
      </c>
      <c r="KZ75" s="37">
        <f t="shared" si="2944"/>
        <v>0</v>
      </c>
      <c r="LA75" s="37">
        <f t="shared" ref="LA75:ND75" si="2945">$D$7*(LA71+LA67)/(1+$D$7)</f>
        <v>0</v>
      </c>
      <c r="LB75" s="37">
        <f t="shared" si="2945"/>
        <v>0</v>
      </c>
      <c r="LC75" s="37">
        <f t="shared" si="2945"/>
        <v>0</v>
      </c>
      <c r="LD75" s="37">
        <f t="shared" si="2945"/>
        <v>0</v>
      </c>
      <c r="LE75" s="37">
        <f t="shared" si="2945"/>
        <v>0</v>
      </c>
      <c r="LF75" s="37">
        <f t="shared" si="2945"/>
        <v>0</v>
      </c>
      <c r="LG75" s="37">
        <f t="shared" si="2945"/>
        <v>0</v>
      </c>
      <c r="LH75" s="37">
        <f t="shared" si="2945"/>
        <v>0</v>
      </c>
      <c r="LI75" s="37">
        <f t="shared" si="2945"/>
        <v>0</v>
      </c>
      <c r="LJ75" s="37">
        <f t="shared" si="2945"/>
        <v>0</v>
      </c>
      <c r="LK75" s="37">
        <f t="shared" si="2945"/>
        <v>0</v>
      </c>
      <c r="LL75" s="37">
        <f t="shared" si="2945"/>
        <v>0</v>
      </c>
      <c r="LM75" s="37">
        <f t="shared" si="2945"/>
        <v>0</v>
      </c>
      <c r="LN75" s="37">
        <f t="shared" si="2945"/>
        <v>0</v>
      </c>
      <c r="LO75" s="37">
        <f t="shared" si="2945"/>
        <v>0</v>
      </c>
      <c r="LP75" s="37">
        <f t="shared" si="2945"/>
        <v>0</v>
      </c>
      <c r="LQ75" s="37">
        <f t="shared" si="2945"/>
        <v>0</v>
      </c>
      <c r="LR75" s="37">
        <f t="shared" si="2945"/>
        <v>0</v>
      </c>
      <c r="LS75" s="37">
        <f t="shared" si="2945"/>
        <v>0</v>
      </c>
      <c r="LT75" s="37">
        <f t="shared" si="2945"/>
        <v>0</v>
      </c>
      <c r="LU75" s="37">
        <f t="shared" si="2945"/>
        <v>0</v>
      </c>
      <c r="LV75" s="37">
        <f t="shared" si="2945"/>
        <v>0</v>
      </c>
      <c r="LW75" s="37">
        <f t="shared" si="2945"/>
        <v>0</v>
      </c>
      <c r="LX75" s="37">
        <f t="shared" si="2945"/>
        <v>0</v>
      </c>
      <c r="LY75" s="37">
        <f t="shared" si="2945"/>
        <v>0</v>
      </c>
      <c r="LZ75" s="37">
        <f t="shared" si="2945"/>
        <v>0</v>
      </c>
      <c r="MA75" s="37">
        <f t="shared" si="2945"/>
        <v>0</v>
      </c>
      <c r="MB75" s="37">
        <f t="shared" si="2945"/>
        <v>0</v>
      </c>
      <c r="MC75" s="37">
        <f t="shared" si="2945"/>
        <v>0</v>
      </c>
      <c r="MD75" s="37">
        <f t="shared" si="2945"/>
        <v>0</v>
      </c>
      <c r="ME75" s="37">
        <f t="shared" si="2945"/>
        <v>0</v>
      </c>
      <c r="MF75" s="37">
        <f t="shared" si="2945"/>
        <v>0</v>
      </c>
      <c r="MG75" s="37">
        <f t="shared" si="2945"/>
        <v>0</v>
      </c>
      <c r="MH75" s="37">
        <f t="shared" si="2945"/>
        <v>0</v>
      </c>
      <c r="MI75" s="37">
        <f t="shared" si="2945"/>
        <v>0</v>
      </c>
      <c r="MJ75" s="37">
        <f t="shared" si="2945"/>
        <v>0</v>
      </c>
      <c r="MK75" s="37">
        <f t="shared" si="2945"/>
        <v>0</v>
      </c>
      <c r="ML75" s="37">
        <f t="shared" si="2945"/>
        <v>0</v>
      </c>
      <c r="MM75" s="37">
        <f t="shared" si="2945"/>
        <v>0</v>
      </c>
      <c r="MN75" s="37">
        <f t="shared" si="2945"/>
        <v>0</v>
      </c>
      <c r="MO75" s="37">
        <f t="shared" si="2945"/>
        <v>0</v>
      </c>
      <c r="MP75" s="37">
        <f t="shared" si="2945"/>
        <v>0</v>
      </c>
      <c r="MQ75" s="37">
        <f t="shared" si="2945"/>
        <v>0</v>
      </c>
      <c r="MR75" s="37">
        <f t="shared" si="2945"/>
        <v>0</v>
      </c>
      <c r="MS75" s="37">
        <f t="shared" si="2945"/>
        <v>0</v>
      </c>
      <c r="MT75" s="37">
        <f t="shared" si="2945"/>
        <v>0</v>
      </c>
      <c r="MU75" s="37">
        <f t="shared" si="2945"/>
        <v>0</v>
      </c>
      <c r="MV75" s="37">
        <f t="shared" si="2945"/>
        <v>0</v>
      </c>
      <c r="MW75" s="37">
        <f t="shared" si="2945"/>
        <v>0</v>
      </c>
      <c r="MX75" s="37">
        <f t="shared" si="2945"/>
        <v>0</v>
      </c>
      <c r="MY75" s="37">
        <f t="shared" si="2945"/>
        <v>0</v>
      </c>
      <c r="MZ75" s="37">
        <f t="shared" si="2945"/>
        <v>0</v>
      </c>
      <c r="NA75" s="37">
        <f t="shared" si="2945"/>
        <v>0</v>
      </c>
      <c r="NB75" s="37">
        <f t="shared" si="2945"/>
        <v>0</v>
      </c>
      <c r="NC75" s="37">
        <f t="shared" si="2945"/>
        <v>0</v>
      </c>
      <c r="ND75" s="37">
        <f t="shared" si="2945"/>
        <v>0</v>
      </c>
    </row>
    <row r="76" spans="1:368" x14ac:dyDescent="0.25">
      <c r="A76" s="4"/>
    </row>
    <row r="77" spans="1:368" s="4" customFormat="1" x14ac:dyDescent="0.25">
      <c r="B77" s="4" t="s">
        <v>44</v>
      </c>
      <c r="C77" s="5"/>
      <c r="D77" s="13">
        <f>SUM(H77:ND77)</f>
        <v>169582131.38877496</v>
      </c>
      <c r="G77" s="5"/>
      <c r="H77" s="6">
        <f t="shared" ref="H77:BS77" si="2946">H62+H65+H67+H71+H70+H73</f>
        <v>-792000000</v>
      </c>
      <c r="I77" s="6">
        <f t="shared" si="2946"/>
        <v>12026368.856479919</v>
      </c>
      <c r="J77" s="6">
        <f t="shared" si="2946"/>
        <v>12026368.856479919</v>
      </c>
      <c r="K77" s="6">
        <f t="shared" si="2946"/>
        <v>12026368.856479919</v>
      </c>
      <c r="L77" s="6">
        <f t="shared" si="2946"/>
        <v>12026368.856479919</v>
      </c>
      <c r="M77" s="6">
        <f t="shared" si="2946"/>
        <v>12026368.856479919</v>
      </c>
      <c r="N77" s="6">
        <f t="shared" si="2946"/>
        <v>12026368.856479919</v>
      </c>
      <c r="O77" s="6">
        <f t="shared" si="2946"/>
        <v>12026368.856479919</v>
      </c>
      <c r="P77" s="6">
        <f t="shared" si="2946"/>
        <v>12026368.856479919</v>
      </c>
      <c r="Q77" s="6">
        <f t="shared" si="2946"/>
        <v>12026368.856479919</v>
      </c>
      <c r="R77" s="6">
        <f t="shared" si="2946"/>
        <v>12026368.856479919</v>
      </c>
      <c r="S77" s="6">
        <f t="shared" si="2946"/>
        <v>12026368.85647992</v>
      </c>
      <c r="T77" s="6">
        <f t="shared" si="2946"/>
        <v>12026368.856479919</v>
      </c>
      <c r="U77" s="6">
        <f t="shared" si="2946"/>
        <v>12026368.856479919</v>
      </c>
      <c r="V77" s="6">
        <f t="shared" si="2946"/>
        <v>12026368.856479919</v>
      </c>
      <c r="W77" s="6">
        <f t="shared" si="2946"/>
        <v>12026368.856479919</v>
      </c>
      <c r="X77" s="6">
        <f t="shared" si="2946"/>
        <v>12026368.856479919</v>
      </c>
      <c r="Y77" s="6">
        <f t="shared" si="2946"/>
        <v>12026368.856479919</v>
      </c>
      <c r="Z77" s="6">
        <f t="shared" si="2946"/>
        <v>12026368.856479919</v>
      </c>
      <c r="AA77" s="6">
        <f t="shared" si="2946"/>
        <v>12026368.856479917</v>
      </c>
      <c r="AB77" s="6">
        <f t="shared" si="2946"/>
        <v>12026368.856479919</v>
      </c>
      <c r="AC77" s="6">
        <f t="shared" si="2946"/>
        <v>12026368.856479919</v>
      </c>
      <c r="AD77" s="6">
        <f t="shared" si="2946"/>
        <v>12026368.856479919</v>
      </c>
      <c r="AE77" s="6">
        <f t="shared" si="2946"/>
        <v>12026368.856479919</v>
      </c>
      <c r="AF77" s="6">
        <f t="shared" si="2946"/>
        <v>12026368.856479919</v>
      </c>
      <c r="AG77" s="6">
        <f t="shared" si="2946"/>
        <v>12026368.856479919</v>
      </c>
      <c r="AH77" s="6">
        <f t="shared" si="2946"/>
        <v>12026368.856479919</v>
      </c>
      <c r="AI77" s="6">
        <f t="shared" si="2946"/>
        <v>12026368.856479919</v>
      </c>
      <c r="AJ77" s="6">
        <f t="shared" si="2946"/>
        <v>12026368.856479919</v>
      </c>
      <c r="AK77" s="6">
        <f t="shared" si="2946"/>
        <v>12026368.856479919</v>
      </c>
      <c r="AL77" s="6">
        <f t="shared" si="2946"/>
        <v>12026368.856479919</v>
      </c>
      <c r="AM77" s="6">
        <f t="shared" si="2946"/>
        <v>12026368.856479919</v>
      </c>
      <c r="AN77" s="6">
        <f t="shared" si="2946"/>
        <v>12026368.856479919</v>
      </c>
      <c r="AO77" s="6">
        <f t="shared" si="2946"/>
        <v>12026368.856479919</v>
      </c>
      <c r="AP77" s="6">
        <f t="shared" si="2946"/>
        <v>12026368.856479919</v>
      </c>
      <c r="AQ77" s="6">
        <f t="shared" si="2946"/>
        <v>12026368.85647992</v>
      </c>
      <c r="AR77" s="6">
        <f t="shared" si="2946"/>
        <v>12026368.856479919</v>
      </c>
      <c r="AS77" s="6">
        <f t="shared" si="2946"/>
        <v>12026368.856479919</v>
      </c>
      <c r="AT77" s="6">
        <f t="shared" si="2946"/>
        <v>12026368.85647992</v>
      </c>
      <c r="AU77" s="6">
        <f t="shared" si="2946"/>
        <v>12026368.856479919</v>
      </c>
      <c r="AV77" s="6">
        <f t="shared" si="2946"/>
        <v>12026368.856479919</v>
      </c>
      <c r="AW77" s="6">
        <f t="shared" si="2946"/>
        <v>12026368.856479919</v>
      </c>
      <c r="AX77" s="6">
        <f t="shared" si="2946"/>
        <v>12026368.856479919</v>
      </c>
      <c r="AY77" s="6">
        <f t="shared" si="2946"/>
        <v>12026368.856479919</v>
      </c>
      <c r="AZ77" s="6">
        <f t="shared" si="2946"/>
        <v>12026368.856479919</v>
      </c>
      <c r="BA77" s="6">
        <f t="shared" si="2946"/>
        <v>12026368.856479919</v>
      </c>
      <c r="BB77" s="6">
        <f t="shared" si="2946"/>
        <v>12026368.856479919</v>
      </c>
      <c r="BC77" s="6">
        <f t="shared" si="2946"/>
        <v>12026368.856479919</v>
      </c>
      <c r="BD77" s="6">
        <f t="shared" si="2946"/>
        <v>12026368.856479919</v>
      </c>
      <c r="BE77" s="6">
        <f t="shared" si="2946"/>
        <v>12026368.856479919</v>
      </c>
      <c r="BF77" s="6">
        <f t="shared" si="2946"/>
        <v>12026368.856479919</v>
      </c>
      <c r="BG77" s="6">
        <f t="shared" si="2946"/>
        <v>12026368.856479919</v>
      </c>
      <c r="BH77" s="6">
        <f t="shared" si="2946"/>
        <v>12026368.856479919</v>
      </c>
      <c r="BI77" s="6">
        <f t="shared" si="2946"/>
        <v>12026368.85647992</v>
      </c>
      <c r="BJ77" s="6">
        <f t="shared" si="2946"/>
        <v>12026368.856479919</v>
      </c>
      <c r="BK77" s="6">
        <f t="shared" si="2946"/>
        <v>12026368.856479919</v>
      </c>
      <c r="BL77" s="6">
        <f t="shared" si="2946"/>
        <v>12026368.856479919</v>
      </c>
      <c r="BM77" s="6">
        <f t="shared" si="2946"/>
        <v>12026368.856479917</v>
      </c>
      <c r="BN77" s="6">
        <f t="shared" si="2946"/>
        <v>12026368.856479919</v>
      </c>
      <c r="BO77" s="6">
        <f t="shared" si="2946"/>
        <v>12026368.856479919</v>
      </c>
      <c r="BP77" s="6">
        <f t="shared" si="2946"/>
        <v>252026368.85646006</v>
      </c>
      <c r="BQ77" s="6">
        <f t="shared" si="2946"/>
        <v>0</v>
      </c>
      <c r="BR77" s="6">
        <f t="shared" si="2946"/>
        <v>0</v>
      </c>
      <c r="BS77" s="6">
        <f t="shared" si="2946"/>
        <v>0</v>
      </c>
      <c r="BT77" s="6">
        <f t="shared" ref="BT77:EE77" si="2947">BT62+BT65+BT67+BT71+BT70+BT73</f>
        <v>0</v>
      </c>
      <c r="BU77" s="6">
        <f t="shared" si="2947"/>
        <v>0</v>
      </c>
      <c r="BV77" s="6">
        <f t="shared" si="2947"/>
        <v>0</v>
      </c>
      <c r="BW77" s="6">
        <f t="shared" si="2947"/>
        <v>0</v>
      </c>
      <c r="BX77" s="6">
        <f t="shared" si="2947"/>
        <v>0</v>
      </c>
      <c r="BY77" s="6">
        <f t="shared" si="2947"/>
        <v>0</v>
      </c>
      <c r="BZ77" s="6">
        <f t="shared" si="2947"/>
        <v>0</v>
      </c>
      <c r="CA77" s="6">
        <f t="shared" si="2947"/>
        <v>0</v>
      </c>
      <c r="CB77" s="6">
        <f t="shared" si="2947"/>
        <v>0</v>
      </c>
      <c r="CC77" s="6">
        <f t="shared" si="2947"/>
        <v>0</v>
      </c>
      <c r="CD77" s="6">
        <f t="shared" si="2947"/>
        <v>0</v>
      </c>
      <c r="CE77" s="6">
        <f t="shared" si="2947"/>
        <v>0</v>
      </c>
      <c r="CF77" s="6">
        <f t="shared" si="2947"/>
        <v>0</v>
      </c>
      <c r="CG77" s="6">
        <f t="shared" si="2947"/>
        <v>0</v>
      </c>
      <c r="CH77" s="6">
        <f t="shared" si="2947"/>
        <v>0</v>
      </c>
      <c r="CI77" s="6">
        <f t="shared" si="2947"/>
        <v>0</v>
      </c>
      <c r="CJ77" s="6">
        <f t="shared" si="2947"/>
        <v>0</v>
      </c>
      <c r="CK77" s="6">
        <f t="shared" si="2947"/>
        <v>0</v>
      </c>
      <c r="CL77" s="6">
        <f t="shared" si="2947"/>
        <v>0</v>
      </c>
      <c r="CM77" s="6">
        <f t="shared" si="2947"/>
        <v>0</v>
      </c>
      <c r="CN77" s="6">
        <f t="shared" si="2947"/>
        <v>0</v>
      </c>
      <c r="CO77" s="6">
        <f t="shared" si="2947"/>
        <v>0</v>
      </c>
      <c r="CP77" s="6">
        <f t="shared" si="2947"/>
        <v>0</v>
      </c>
      <c r="CQ77" s="6">
        <f t="shared" si="2947"/>
        <v>0</v>
      </c>
      <c r="CR77" s="6">
        <f t="shared" si="2947"/>
        <v>0</v>
      </c>
      <c r="CS77" s="6">
        <f t="shared" si="2947"/>
        <v>0</v>
      </c>
      <c r="CT77" s="6">
        <f t="shared" si="2947"/>
        <v>0</v>
      </c>
      <c r="CU77" s="6">
        <f t="shared" si="2947"/>
        <v>0</v>
      </c>
      <c r="CV77" s="6">
        <f t="shared" si="2947"/>
        <v>0</v>
      </c>
      <c r="CW77" s="6">
        <f t="shared" si="2947"/>
        <v>0</v>
      </c>
      <c r="CX77" s="6">
        <f t="shared" si="2947"/>
        <v>0</v>
      </c>
      <c r="CY77" s="6">
        <f t="shared" si="2947"/>
        <v>0</v>
      </c>
      <c r="CZ77" s="6">
        <f t="shared" si="2947"/>
        <v>0</v>
      </c>
      <c r="DA77" s="6">
        <f t="shared" si="2947"/>
        <v>0</v>
      </c>
      <c r="DB77" s="6">
        <f t="shared" si="2947"/>
        <v>0</v>
      </c>
      <c r="DC77" s="6">
        <f t="shared" si="2947"/>
        <v>0</v>
      </c>
      <c r="DD77" s="6">
        <f t="shared" si="2947"/>
        <v>0</v>
      </c>
      <c r="DE77" s="6">
        <f t="shared" si="2947"/>
        <v>0</v>
      </c>
      <c r="DF77" s="6">
        <f t="shared" si="2947"/>
        <v>0</v>
      </c>
      <c r="DG77" s="6">
        <f t="shared" si="2947"/>
        <v>0</v>
      </c>
      <c r="DH77" s="6">
        <f t="shared" si="2947"/>
        <v>0</v>
      </c>
      <c r="DI77" s="6">
        <f t="shared" si="2947"/>
        <v>0</v>
      </c>
      <c r="DJ77" s="6">
        <f t="shared" si="2947"/>
        <v>0</v>
      </c>
      <c r="DK77" s="6">
        <f t="shared" si="2947"/>
        <v>0</v>
      </c>
      <c r="DL77" s="6">
        <f t="shared" si="2947"/>
        <v>0</v>
      </c>
      <c r="DM77" s="6">
        <f t="shared" si="2947"/>
        <v>0</v>
      </c>
      <c r="DN77" s="6">
        <f t="shared" si="2947"/>
        <v>0</v>
      </c>
      <c r="DO77" s="6">
        <f t="shared" si="2947"/>
        <v>0</v>
      </c>
      <c r="DP77" s="6">
        <f t="shared" si="2947"/>
        <v>0</v>
      </c>
      <c r="DQ77" s="6">
        <f t="shared" si="2947"/>
        <v>0</v>
      </c>
      <c r="DR77" s="6">
        <f t="shared" si="2947"/>
        <v>0</v>
      </c>
      <c r="DS77" s="6">
        <f t="shared" si="2947"/>
        <v>0</v>
      </c>
      <c r="DT77" s="6">
        <f t="shared" si="2947"/>
        <v>0</v>
      </c>
      <c r="DU77" s="6">
        <f t="shared" si="2947"/>
        <v>0</v>
      </c>
      <c r="DV77" s="6">
        <f t="shared" si="2947"/>
        <v>0</v>
      </c>
      <c r="DW77" s="6">
        <f t="shared" si="2947"/>
        <v>0</v>
      </c>
      <c r="DX77" s="6">
        <f t="shared" si="2947"/>
        <v>0</v>
      </c>
      <c r="DY77" s="6">
        <f t="shared" si="2947"/>
        <v>0</v>
      </c>
      <c r="DZ77" s="6">
        <f t="shared" si="2947"/>
        <v>0</v>
      </c>
      <c r="EA77" s="6">
        <f t="shared" si="2947"/>
        <v>0</v>
      </c>
      <c r="EB77" s="6">
        <f t="shared" si="2947"/>
        <v>0</v>
      </c>
      <c r="EC77" s="6">
        <f t="shared" si="2947"/>
        <v>0</v>
      </c>
      <c r="ED77" s="6">
        <f t="shared" si="2947"/>
        <v>0</v>
      </c>
      <c r="EE77" s="6">
        <f t="shared" si="2947"/>
        <v>0</v>
      </c>
      <c r="EF77" s="6">
        <f t="shared" ref="EF77:GQ77" si="2948">EF62+EF65+EF67+EF71+EF70+EF73</f>
        <v>0</v>
      </c>
      <c r="EG77" s="6">
        <f t="shared" si="2948"/>
        <v>0</v>
      </c>
      <c r="EH77" s="6">
        <f t="shared" si="2948"/>
        <v>0</v>
      </c>
      <c r="EI77" s="6">
        <f t="shared" si="2948"/>
        <v>0</v>
      </c>
      <c r="EJ77" s="6">
        <f t="shared" si="2948"/>
        <v>0</v>
      </c>
      <c r="EK77" s="6">
        <f t="shared" si="2948"/>
        <v>0</v>
      </c>
      <c r="EL77" s="6">
        <f t="shared" si="2948"/>
        <v>0</v>
      </c>
      <c r="EM77" s="6">
        <f t="shared" si="2948"/>
        <v>0</v>
      </c>
      <c r="EN77" s="6">
        <f t="shared" si="2948"/>
        <v>0</v>
      </c>
      <c r="EO77" s="6">
        <f t="shared" si="2948"/>
        <v>0</v>
      </c>
      <c r="EP77" s="6">
        <f t="shared" si="2948"/>
        <v>0</v>
      </c>
      <c r="EQ77" s="6">
        <f t="shared" si="2948"/>
        <v>0</v>
      </c>
      <c r="ER77" s="6">
        <f t="shared" si="2948"/>
        <v>0</v>
      </c>
      <c r="ES77" s="6">
        <f t="shared" si="2948"/>
        <v>0</v>
      </c>
      <c r="ET77" s="6">
        <f t="shared" si="2948"/>
        <v>0</v>
      </c>
      <c r="EU77" s="6">
        <f t="shared" si="2948"/>
        <v>0</v>
      </c>
      <c r="EV77" s="6">
        <f t="shared" si="2948"/>
        <v>0</v>
      </c>
      <c r="EW77" s="6">
        <f t="shared" si="2948"/>
        <v>0</v>
      </c>
      <c r="EX77" s="6">
        <f t="shared" si="2948"/>
        <v>0</v>
      </c>
      <c r="EY77" s="6">
        <f t="shared" si="2948"/>
        <v>0</v>
      </c>
      <c r="EZ77" s="6">
        <f t="shared" si="2948"/>
        <v>0</v>
      </c>
      <c r="FA77" s="6">
        <f t="shared" si="2948"/>
        <v>0</v>
      </c>
      <c r="FB77" s="6">
        <f t="shared" si="2948"/>
        <v>0</v>
      </c>
      <c r="FC77" s="6">
        <f t="shared" si="2948"/>
        <v>0</v>
      </c>
      <c r="FD77" s="6">
        <f t="shared" si="2948"/>
        <v>0</v>
      </c>
      <c r="FE77" s="6">
        <f t="shared" si="2948"/>
        <v>0</v>
      </c>
      <c r="FF77" s="6">
        <f t="shared" si="2948"/>
        <v>0</v>
      </c>
      <c r="FG77" s="6">
        <f t="shared" si="2948"/>
        <v>0</v>
      </c>
      <c r="FH77" s="6">
        <f t="shared" si="2948"/>
        <v>0</v>
      </c>
      <c r="FI77" s="6">
        <f t="shared" si="2948"/>
        <v>0</v>
      </c>
      <c r="FJ77" s="6">
        <f t="shared" si="2948"/>
        <v>0</v>
      </c>
      <c r="FK77" s="6">
        <f t="shared" si="2948"/>
        <v>0</v>
      </c>
      <c r="FL77" s="6">
        <f t="shared" si="2948"/>
        <v>0</v>
      </c>
      <c r="FM77" s="6">
        <f t="shared" si="2948"/>
        <v>0</v>
      </c>
      <c r="FN77" s="6">
        <f t="shared" si="2948"/>
        <v>0</v>
      </c>
      <c r="FO77" s="6">
        <f t="shared" si="2948"/>
        <v>0</v>
      </c>
      <c r="FP77" s="6">
        <f t="shared" si="2948"/>
        <v>0</v>
      </c>
      <c r="FQ77" s="6">
        <f t="shared" si="2948"/>
        <v>0</v>
      </c>
      <c r="FR77" s="6">
        <f t="shared" si="2948"/>
        <v>0</v>
      </c>
      <c r="FS77" s="6">
        <f t="shared" si="2948"/>
        <v>0</v>
      </c>
      <c r="FT77" s="6">
        <f t="shared" si="2948"/>
        <v>0</v>
      </c>
      <c r="FU77" s="6">
        <f t="shared" si="2948"/>
        <v>0</v>
      </c>
      <c r="FV77" s="6">
        <f t="shared" si="2948"/>
        <v>0</v>
      </c>
      <c r="FW77" s="6">
        <f t="shared" si="2948"/>
        <v>0</v>
      </c>
      <c r="FX77" s="6">
        <f t="shared" si="2948"/>
        <v>0</v>
      </c>
      <c r="FY77" s="6">
        <f t="shared" si="2948"/>
        <v>0</v>
      </c>
      <c r="FZ77" s="6">
        <f t="shared" si="2948"/>
        <v>0</v>
      </c>
      <c r="GA77" s="6">
        <f t="shared" si="2948"/>
        <v>0</v>
      </c>
      <c r="GB77" s="6">
        <f t="shared" si="2948"/>
        <v>0</v>
      </c>
      <c r="GC77" s="6">
        <f t="shared" si="2948"/>
        <v>0</v>
      </c>
      <c r="GD77" s="6">
        <f t="shared" si="2948"/>
        <v>0</v>
      </c>
      <c r="GE77" s="6">
        <f t="shared" si="2948"/>
        <v>0</v>
      </c>
      <c r="GF77" s="6">
        <f t="shared" si="2948"/>
        <v>0</v>
      </c>
      <c r="GG77" s="6">
        <f t="shared" si="2948"/>
        <v>0</v>
      </c>
      <c r="GH77" s="6">
        <f t="shared" si="2948"/>
        <v>0</v>
      </c>
      <c r="GI77" s="6">
        <f t="shared" si="2948"/>
        <v>0</v>
      </c>
      <c r="GJ77" s="6">
        <f t="shared" si="2948"/>
        <v>0</v>
      </c>
      <c r="GK77" s="6">
        <f t="shared" si="2948"/>
        <v>0</v>
      </c>
      <c r="GL77" s="6">
        <f t="shared" si="2948"/>
        <v>0</v>
      </c>
      <c r="GM77" s="6">
        <f t="shared" si="2948"/>
        <v>0</v>
      </c>
      <c r="GN77" s="6">
        <f t="shared" si="2948"/>
        <v>0</v>
      </c>
      <c r="GO77" s="6">
        <f t="shared" si="2948"/>
        <v>0</v>
      </c>
      <c r="GP77" s="6">
        <f t="shared" si="2948"/>
        <v>0</v>
      </c>
      <c r="GQ77" s="6">
        <f t="shared" si="2948"/>
        <v>0</v>
      </c>
      <c r="GR77" s="6">
        <f t="shared" ref="GR77:JC77" si="2949">GR62+GR65+GR67+GR71+GR70+GR73</f>
        <v>0</v>
      </c>
      <c r="GS77" s="6">
        <f t="shared" si="2949"/>
        <v>0</v>
      </c>
      <c r="GT77" s="6">
        <f t="shared" si="2949"/>
        <v>0</v>
      </c>
      <c r="GU77" s="6">
        <f t="shared" si="2949"/>
        <v>0</v>
      </c>
      <c r="GV77" s="6">
        <f t="shared" si="2949"/>
        <v>0</v>
      </c>
      <c r="GW77" s="6">
        <f t="shared" si="2949"/>
        <v>0</v>
      </c>
      <c r="GX77" s="6">
        <f t="shared" si="2949"/>
        <v>0</v>
      </c>
      <c r="GY77" s="6">
        <f t="shared" si="2949"/>
        <v>0</v>
      </c>
      <c r="GZ77" s="6">
        <f t="shared" si="2949"/>
        <v>0</v>
      </c>
      <c r="HA77" s="6">
        <f t="shared" si="2949"/>
        <v>0</v>
      </c>
      <c r="HB77" s="6">
        <f t="shared" si="2949"/>
        <v>0</v>
      </c>
      <c r="HC77" s="6">
        <f t="shared" si="2949"/>
        <v>0</v>
      </c>
      <c r="HD77" s="6">
        <f t="shared" si="2949"/>
        <v>0</v>
      </c>
      <c r="HE77" s="6">
        <f t="shared" si="2949"/>
        <v>0</v>
      </c>
      <c r="HF77" s="6">
        <f t="shared" si="2949"/>
        <v>0</v>
      </c>
      <c r="HG77" s="6">
        <f t="shared" si="2949"/>
        <v>0</v>
      </c>
      <c r="HH77" s="6">
        <f t="shared" si="2949"/>
        <v>0</v>
      </c>
      <c r="HI77" s="6">
        <f t="shared" si="2949"/>
        <v>0</v>
      </c>
      <c r="HJ77" s="6">
        <f t="shared" si="2949"/>
        <v>0</v>
      </c>
      <c r="HK77" s="6">
        <f t="shared" si="2949"/>
        <v>0</v>
      </c>
      <c r="HL77" s="6">
        <f t="shared" si="2949"/>
        <v>0</v>
      </c>
      <c r="HM77" s="6">
        <f t="shared" si="2949"/>
        <v>0</v>
      </c>
      <c r="HN77" s="6">
        <f t="shared" si="2949"/>
        <v>0</v>
      </c>
      <c r="HO77" s="6">
        <f t="shared" si="2949"/>
        <v>0</v>
      </c>
      <c r="HP77" s="6">
        <f t="shared" si="2949"/>
        <v>0</v>
      </c>
      <c r="HQ77" s="6">
        <f t="shared" si="2949"/>
        <v>0</v>
      </c>
      <c r="HR77" s="6">
        <f t="shared" si="2949"/>
        <v>0</v>
      </c>
      <c r="HS77" s="6">
        <f t="shared" si="2949"/>
        <v>0</v>
      </c>
      <c r="HT77" s="6">
        <f t="shared" si="2949"/>
        <v>0</v>
      </c>
      <c r="HU77" s="6">
        <f t="shared" si="2949"/>
        <v>0</v>
      </c>
      <c r="HV77" s="6">
        <f t="shared" si="2949"/>
        <v>0</v>
      </c>
      <c r="HW77" s="6">
        <f t="shared" si="2949"/>
        <v>0</v>
      </c>
      <c r="HX77" s="6">
        <f t="shared" si="2949"/>
        <v>0</v>
      </c>
      <c r="HY77" s="6">
        <f t="shared" si="2949"/>
        <v>0</v>
      </c>
      <c r="HZ77" s="6">
        <f t="shared" si="2949"/>
        <v>0</v>
      </c>
      <c r="IA77" s="6">
        <f t="shared" si="2949"/>
        <v>0</v>
      </c>
      <c r="IB77" s="6">
        <f t="shared" si="2949"/>
        <v>0</v>
      </c>
      <c r="IC77" s="6">
        <f t="shared" si="2949"/>
        <v>0</v>
      </c>
      <c r="ID77" s="6">
        <f t="shared" si="2949"/>
        <v>0</v>
      </c>
      <c r="IE77" s="6">
        <f t="shared" si="2949"/>
        <v>0</v>
      </c>
      <c r="IF77" s="6">
        <f t="shared" si="2949"/>
        <v>0</v>
      </c>
      <c r="IG77" s="6">
        <f t="shared" si="2949"/>
        <v>0</v>
      </c>
      <c r="IH77" s="6">
        <f t="shared" si="2949"/>
        <v>0</v>
      </c>
      <c r="II77" s="6">
        <f t="shared" si="2949"/>
        <v>0</v>
      </c>
      <c r="IJ77" s="6">
        <f t="shared" si="2949"/>
        <v>0</v>
      </c>
      <c r="IK77" s="6">
        <f t="shared" si="2949"/>
        <v>0</v>
      </c>
      <c r="IL77" s="6">
        <f t="shared" si="2949"/>
        <v>0</v>
      </c>
      <c r="IM77" s="6">
        <f t="shared" si="2949"/>
        <v>0</v>
      </c>
      <c r="IN77" s="6">
        <f t="shared" si="2949"/>
        <v>0</v>
      </c>
      <c r="IO77" s="6">
        <f t="shared" si="2949"/>
        <v>0</v>
      </c>
      <c r="IP77" s="6">
        <f t="shared" si="2949"/>
        <v>0</v>
      </c>
      <c r="IQ77" s="6">
        <f t="shared" si="2949"/>
        <v>0</v>
      </c>
      <c r="IR77" s="6">
        <f t="shared" si="2949"/>
        <v>0</v>
      </c>
      <c r="IS77" s="6">
        <f t="shared" si="2949"/>
        <v>0</v>
      </c>
      <c r="IT77" s="6">
        <f t="shared" si="2949"/>
        <v>0</v>
      </c>
      <c r="IU77" s="6">
        <f t="shared" si="2949"/>
        <v>0</v>
      </c>
      <c r="IV77" s="6">
        <f t="shared" si="2949"/>
        <v>0</v>
      </c>
      <c r="IW77" s="6">
        <f t="shared" si="2949"/>
        <v>0</v>
      </c>
      <c r="IX77" s="6">
        <f t="shared" si="2949"/>
        <v>0</v>
      </c>
      <c r="IY77" s="6">
        <f t="shared" si="2949"/>
        <v>0</v>
      </c>
      <c r="IZ77" s="6">
        <f t="shared" si="2949"/>
        <v>0</v>
      </c>
      <c r="JA77" s="6">
        <f t="shared" si="2949"/>
        <v>0</v>
      </c>
      <c r="JB77" s="6">
        <f t="shared" si="2949"/>
        <v>0</v>
      </c>
      <c r="JC77" s="6">
        <f t="shared" si="2949"/>
        <v>0</v>
      </c>
      <c r="JD77" s="6">
        <f t="shared" ref="JD77:LO77" si="2950">JD62+JD65+JD67+JD71+JD70+JD73</f>
        <v>0</v>
      </c>
      <c r="JE77" s="6">
        <f t="shared" si="2950"/>
        <v>0</v>
      </c>
      <c r="JF77" s="6">
        <f t="shared" si="2950"/>
        <v>0</v>
      </c>
      <c r="JG77" s="6">
        <f t="shared" si="2950"/>
        <v>0</v>
      </c>
      <c r="JH77" s="6">
        <f t="shared" si="2950"/>
        <v>0</v>
      </c>
      <c r="JI77" s="6">
        <f t="shared" si="2950"/>
        <v>0</v>
      </c>
      <c r="JJ77" s="6">
        <f t="shared" si="2950"/>
        <v>0</v>
      </c>
      <c r="JK77" s="6">
        <f t="shared" si="2950"/>
        <v>0</v>
      </c>
      <c r="JL77" s="6">
        <f t="shared" si="2950"/>
        <v>0</v>
      </c>
      <c r="JM77" s="6">
        <f t="shared" si="2950"/>
        <v>0</v>
      </c>
      <c r="JN77" s="6">
        <f t="shared" si="2950"/>
        <v>0</v>
      </c>
      <c r="JO77" s="6">
        <f t="shared" si="2950"/>
        <v>0</v>
      </c>
      <c r="JP77" s="6">
        <f t="shared" si="2950"/>
        <v>0</v>
      </c>
      <c r="JQ77" s="6">
        <f t="shared" si="2950"/>
        <v>0</v>
      </c>
      <c r="JR77" s="6">
        <f t="shared" si="2950"/>
        <v>0</v>
      </c>
      <c r="JS77" s="6">
        <f t="shared" si="2950"/>
        <v>0</v>
      </c>
      <c r="JT77" s="6">
        <f t="shared" si="2950"/>
        <v>0</v>
      </c>
      <c r="JU77" s="6">
        <f t="shared" si="2950"/>
        <v>0</v>
      </c>
      <c r="JV77" s="6">
        <f t="shared" si="2950"/>
        <v>0</v>
      </c>
      <c r="JW77" s="6">
        <f t="shared" si="2950"/>
        <v>0</v>
      </c>
      <c r="JX77" s="6">
        <f t="shared" si="2950"/>
        <v>0</v>
      </c>
      <c r="JY77" s="6">
        <f t="shared" si="2950"/>
        <v>0</v>
      </c>
      <c r="JZ77" s="6">
        <f t="shared" si="2950"/>
        <v>0</v>
      </c>
      <c r="KA77" s="6">
        <f t="shared" si="2950"/>
        <v>0</v>
      </c>
      <c r="KB77" s="6">
        <f t="shared" si="2950"/>
        <v>0</v>
      </c>
      <c r="KC77" s="6">
        <f t="shared" si="2950"/>
        <v>0</v>
      </c>
      <c r="KD77" s="6">
        <f t="shared" si="2950"/>
        <v>0</v>
      </c>
      <c r="KE77" s="6">
        <f t="shared" si="2950"/>
        <v>0</v>
      </c>
      <c r="KF77" s="6">
        <f t="shared" si="2950"/>
        <v>0</v>
      </c>
      <c r="KG77" s="6">
        <f t="shared" si="2950"/>
        <v>0</v>
      </c>
      <c r="KH77" s="6">
        <f t="shared" si="2950"/>
        <v>0</v>
      </c>
      <c r="KI77" s="6">
        <f t="shared" si="2950"/>
        <v>0</v>
      </c>
      <c r="KJ77" s="6">
        <f t="shared" si="2950"/>
        <v>0</v>
      </c>
      <c r="KK77" s="6">
        <f t="shared" si="2950"/>
        <v>0</v>
      </c>
      <c r="KL77" s="6">
        <f t="shared" si="2950"/>
        <v>0</v>
      </c>
      <c r="KM77" s="6">
        <f t="shared" si="2950"/>
        <v>0</v>
      </c>
      <c r="KN77" s="6">
        <f t="shared" si="2950"/>
        <v>0</v>
      </c>
      <c r="KO77" s="6">
        <f t="shared" si="2950"/>
        <v>0</v>
      </c>
      <c r="KP77" s="6">
        <f t="shared" si="2950"/>
        <v>0</v>
      </c>
      <c r="KQ77" s="6">
        <f t="shared" si="2950"/>
        <v>0</v>
      </c>
      <c r="KR77" s="6">
        <f t="shared" si="2950"/>
        <v>0</v>
      </c>
      <c r="KS77" s="6">
        <f t="shared" si="2950"/>
        <v>0</v>
      </c>
      <c r="KT77" s="6">
        <f t="shared" si="2950"/>
        <v>0</v>
      </c>
      <c r="KU77" s="6">
        <f t="shared" si="2950"/>
        <v>0</v>
      </c>
      <c r="KV77" s="6">
        <f t="shared" si="2950"/>
        <v>0</v>
      </c>
      <c r="KW77" s="6">
        <f t="shared" si="2950"/>
        <v>0</v>
      </c>
      <c r="KX77" s="6">
        <f t="shared" si="2950"/>
        <v>0</v>
      </c>
      <c r="KY77" s="6">
        <f t="shared" si="2950"/>
        <v>0</v>
      </c>
      <c r="KZ77" s="6">
        <f t="shared" si="2950"/>
        <v>0</v>
      </c>
      <c r="LA77" s="6">
        <f t="shared" si="2950"/>
        <v>0</v>
      </c>
      <c r="LB77" s="6">
        <f t="shared" si="2950"/>
        <v>0</v>
      </c>
      <c r="LC77" s="6">
        <f t="shared" si="2950"/>
        <v>0</v>
      </c>
      <c r="LD77" s="6">
        <f t="shared" si="2950"/>
        <v>0</v>
      </c>
      <c r="LE77" s="6">
        <f t="shared" si="2950"/>
        <v>0</v>
      </c>
      <c r="LF77" s="6">
        <f t="shared" si="2950"/>
        <v>0</v>
      </c>
      <c r="LG77" s="6">
        <f t="shared" si="2950"/>
        <v>0</v>
      </c>
      <c r="LH77" s="6">
        <f t="shared" si="2950"/>
        <v>0</v>
      </c>
      <c r="LI77" s="6">
        <f t="shared" si="2950"/>
        <v>0</v>
      </c>
      <c r="LJ77" s="6">
        <f t="shared" si="2950"/>
        <v>0</v>
      </c>
      <c r="LK77" s="6">
        <f t="shared" si="2950"/>
        <v>0</v>
      </c>
      <c r="LL77" s="6">
        <f t="shared" si="2950"/>
        <v>0</v>
      </c>
      <c r="LM77" s="6">
        <f t="shared" si="2950"/>
        <v>0</v>
      </c>
      <c r="LN77" s="6">
        <f t="shared" si="2950"/>
        <v>0</v>
      </c>
      <c r="LO77" s="6">
        <f t="shared" si="2950"/>
        <v>0</v>
      </c>
      <c r="LP77" s="6">
        <f t="shared" ref="LP77:ND77" si="2951">LP62+LP65+LP67+LP71+LP70+LP73</f>
        <v>0</v>
      </c>
      <c r="LQ77" s="6">
        <f t="shared" si="2951"/>
        <v>0</v>
      </c>
      <c r="LR77" s="6">
        <f t="shared" si="2951"/>
        <v>0</v>
      </c>
      <c r="LS77" s="6">
        <f t="shared" si="2951"/>
        <v>0</v>
      </c>
      <c r="LT77" s="6">
        <f t="shared" si="2951"/>
        <v>0</v>
      </c>
      <c r="LU77" s="6">
        <f t="shared" si="2951"/>
        <v>0</v>
      </c>
      <c r="LV77" s="6">
        <f t="shared" si="2951"/>
        <v>0</v>
      </c>
      <c r="LW77" s="6">
        <f t="shared" si="2951"/>
        <v>0</v>
      </c>
      <c r="LX77" s="6">
        <f t="shared" si="2951"/>
        <v>0</v>
      </c>
      <c r="LY77" s="6">
        <f t="shared" si="2951"/>
        <v>0</v>
      </c>
      <c r="LZ77" s="6">
        <f t="shared" si="2951"/>
        <v>0</v>
      </c>
      <c r="MA77" s="6">
        <f t="shared" si="2951"/>
        <v>0</v>
      </c>
      <c r="MB77" s="6">
        <f t="shared" si="2951"/>
        <v>0</v>
      </c>
      <c r="MC77" s="6">
        <f t="shared" si="2951"/>
        <v>0</v>
      </c>
      <c r="MD77" s="6">
        <f t="shared" si="2951"/>
        <v>0</v>
      </c>
      <c r="ME77" s="6">
        <f t="shared" si="2951"/>
        <v>0</v>
      </c>
      <c r="MF77" s="6">
        <f t="shared" si="2951"/>
        <v>0</v>
      </c>
      <c r="MG77" s="6">
        <f t="shared" si="2951"/>
        <v>0</v>
      </c>
      <c r="MH77" s="6">
        <f t="shared" si="2951"/>
        <v>0</v>
      </c>
      <c r="MI77" s="6">
        <f t="shared" si="2951"/>
        <v>0</v>
      </c>
      <c r="MJ77" s="6">
        <f t="shared" si="2951"/>
        <v>0</v>
      </c>
      <c r="MK77" s="6">
        <f t="shared" si="2951"/>
        <v>0</v>
      </c>
      <c r="ML77" s="6">
        <f t="shared" si="2951"/>
        <v>0</v>
      </c>
      <c r="MM77" s="6">
        <f t="shared" si="2951"/>
        <v>0</v>
      </c>
      <c r="MN77" s="6">
        <f t="shared" si="2951"/>
        <v>0</v>
      </c>
      <c r="MO77" s="6">
        <f t="shared" si="2951"/>
        <v>0</v>
      </c>
      <c r="MP77" s="6">
        <f t="shared" si="2951"/>
        <v>0</v>
      </c>
      <c r="MQ77" s="6">
        <f t="shared" si="2951"/>
        <v>0</v>
      </c>
      <c r="MR77" s="6">
        <f t="shared" si="2951"/>
        <v>0</v>
      </c>
      <c r="MS77" s="6">
        <f t="shared" si="2951"/>
        <v>0</v>
      </c>
      <c r="MT77" s="6">
        <f t="shared" si="2951"/>
        <v>0</v>
      </c>
      <c r="MU77" s="6">
        <f t="shared" si="2951"/>
        <v>0</v>
      </c>
      <c r="MV77" s="6">
        <f t="shared" si="2951"/>
        <v>0</v>
      </c>
      <c r="MW77" s="6">
        <f t="shared" si="2951"/>
        <v>0</v>
      </c>
      <c r="MX77" s="6">
        <f t="shared" si="2951"/>
        <v>0</v>
      </c>
      <c r="MY77" s="6">
        <f t="shared" si="2951"/>
        <v>0</v>
      </c>
      <c r="MZ77" s="6">
        <f t="shared" si="2951"/>
        <v>0</v>
      </c>
      <c r="NA77" s="6">
        <f t="shared" si="2951"/>
        <v>0</v>
      </c>
      <c r="NB77" s="6">
        <f t="shared" si="2951"/>
        <v>0</v>
      </c>
      <c r="NC77" s="6">
        <f t="shared" si="2951"/>
        <v>0</v>
      </c>
      <c r="ND77" s="6">
        <f t="shared" si="2951"/>
        <v>0</v>
      </c>
    </row>
    <row r="78" spans="1:368" s="9" customFormat="1" ht="13.8" x14ac:dyDescent="0.3">
      <c r="A78" s="4"/>
      <c r="B78" s="55" t="str">
        <f>"Эффективная ставка кредитного продукта-"&amp;A57</f>
        <v>Эффективная ставка кредитного продукта-3</v>
      </c>
      <c r="C78" s="11"/>
      <c r="D78" s="56">
        <f>POWER(1+IRR(H77:ND77),12)-1</f>
        <v>6.5256061110936514E-2</v>
      </c>
      <c r="G78" s="18"/>
    </row>
    <row r="80" spans="1:368" ht="13.8" x14ac:dyDescent="0.3">
      <c r="A80" s="54">
        <f t="shared" ref="A80" si="2952">A57+1</f>
        <v>4</v>
      </c>
      <c r="B80" s="10" t="str">
        <f t="shared" ref="B80" si="2953">"Кредитное/лизинговое предложение-"&amp;A80</f>
        <v>Кредитное/лизинговое предложение-4</v>
      </c>
    </row>
    <row r="81" spans="1:368" s="4" customFormat="1" x14ac:dyDescent="0.25">
      <c r="B81" s="4" t="s">
        <v>70</v>
      </c>
      <c r="C81" s="5" t="s">
        <v>1</v>
      </c>
      <c r="D81" s="23">
        <v>48</v>
      </c>
      <c r="G81" s="5"/>
      <c r="H81" s="2">
        <f t="shared" ref="H81:L81" si="2954">IF(AND(H$4-$H$4&gt;0,H$4-$H$4&lt;=$D81),1,0)</f>
        <v>0</v>
      </c>
      <c r="I81" s="2">
        <f t="shared" si="2954"/>
        <v>1</v>
      </c>
      <c r="J81" s="2">
        <f t="shared" si="2954"/>
        <v>1</v>
      </c>
      <c r="K81" s="2">
        <f t="shared" si="2954"/>
        <v>1</v>
      </c>
      <c r="L81" s="2">
        <f t="shared" si="2954"/>
        <v>1</v>
      </c>
      <c r="M81" s="2">
        <f t="shared" ref="M81:BX81" si="2955">IF(AND(M$4-$H$4&gt;0,M$4-$H$4&lt;=$D81),1,0)</f>
        <v>1</v>
      </c>
      <c r="N81" s="2">
        <f t="shared" si="2955"/>
        <v>1</v>
      </c>
      <c r="O81" s="2">
        <f t="shared" si="2955"/>
        <v>1</v>
      </c>
      <c r="P81" s="2">
        <f t="shared" si="2955"/>
        <v>1</v>
      </c>
      <c r="Q81" s="2">
        <f t="shared" si="2955"/>
        <v>1</v>
      </c>
      <c r="R81" s="2">
        <f t="shared" si="2955"/>
        <v>1</v>
      </c>
      <c r="S81" s="2">
        <f t="shared" si="2955"/>
        <v>1</v>
      </c>
      <c r="T81" s="2">
        <f t="shared" si="2955"/>
        <v>1</v>
      </c>
      <c r="U81" s="2">
        <f t="shared" si="2955"/>
        <v>1</v>
      </c>
      <c r="V81" s="2">
        <f t="shared" si="2955"/>
        <v>1</v>
      </c>
      <c r="W81" s="2">
        <f t="shared" si="2955"/>
        <v>1</v>
      </c>
      <c r="X81" s="2">
        <f t="shared" si="2955"/>
        <v>1</v>
      </c>
      <c r="Y81" s="2">
        <f t="shared" si="2955"/>
        <v>1</v>
      </c>
      <c r="Z81" s="2">
        <f t="shared" si="2955"/>
        <v>1</v>
      </c>
      <c r="AA81" s="2">
        <f t="shared" si="2955"/>
        <v>1</v>
      </c>
      <c r="AB81" s="2">
        <f t="shared" si="2955"/>
        <v>1</v>
      </c>
      <c r="AC81" s="2">
        <f t="shared" si="2955"/>
        <v>1</v>
      </c>
      <c r="AD81" s="2">
        <f t="shared" si="2955"/>
        <v>1</v>
      </c>
      <c r="AE81" s="2">
        <f t="shared" si="2955"/>
        <v>1</v>
      </c>
      <c r="AF81" s="2">
        <f t="shared" si="2955"/>
        <v>1</v>
      </c>
      <c r="AG81" s="2">
        <f t="shared" si="2955"/>
        <v>1</v>
      </c>
      <c r="AH81" s="2">
        <f t="shared" si="2955"/>
        <v>1</v>
      </c>
      <c r="AI81" s="2">
        <f t="shared" si="2955"/>
        <v>1</v>
      </c>
      <c r="AJ81" s="2">
        <f t="shared" si="2955"/>
        <v>1</v>
      </c>
      <c r="AK81" s="2">
        <f t="shared" si="2955"/>
        <v>1</v>
      </c>
      <c r="AL81" s="2">
        <f t="shared" si="2955"/>
        <v>1</v>
      </c>
      <c r="AM81" s="2">
        <f t="shared" si="2955"/>
        <v>1</v>
      </c>
      <c r="AN81" s="2">
        <f t="shared" si="2955"/>
        <v>1</v>
      </c>
      <c r="AO81" s="2">
        <f t="shared" si="2955"/>
        <v>1</v>
      </c>
      <c r="AP81" s="2">
        <f t="shared" si="2955"/>
        <v>1</v>
      </c>
      <c r="AQ81" s="2">
        <f t="shared" si="2955"/>
        <v>1</v>
      </c>
      <c r="AR81" s="2">
        <f t="shared" si="2955"/>
        <v>1</v>
      </c>
      <c r="AS81" s="2">
        <f t="shared" si="2955"/>
        <v>1</v>
      </c>
      <c r="AT81" s="2">
        <f t="shared" si="2955"/>
        <v>1</v>
      </c>
      <c r="AU81" s="2">
        <f t="shared" si="2955"/>
        <v>1</v>
      </c>
      <c r="AV81" s="2">
        <f t="shared" si="2955"/>
        <v>1</v>
      </c>
      <c r="AW81" s="2">
        <f t="shared" si="2955"/>
        <v>1</v>
      </c>
      <c r="AX81" s="2">
        <f t="shared" si="2955"/>
        <v>1</v>
      </c>
      <c r="AY81" s="2">
        <f t="shared" si="2955"/>
        <v>1</v>
      </c>
      <c r="AZ81" s="2">
        <f t="shared" si="2955"/>
        <v>1</v>
      </c>
      <c r="BA81" s="2">
        <f t="shared" si="2955"/>
        <v>1</v>
      </c>
      <c r="BB81" s="2">
        <f t="shared" si="2955"/>
        <v>1</v>
      </c>
      <c r="BC81" s="2">
        <f t="shared" si="2955"/>
        <v>1</v>
      </c>
      <c r="BD81" s="2">
        <f t="shared" si="2955"/>
        <v>1</v>
      </c>
      <c r="BE81" s="2">
        <f t="shared" si="2955"/>
        <v>0</v>
      </c>
      <c r="BF81" s="2">
        <f t="shared" si="2955"/>
        <v>0</v>
      </c>
      <c r="BG81" s="2">
        <f t="shared" si="2955"/>
        <v>0</v>
      </c>
      <c r="BH81" s="2">
        <f t="shared" si="2955"/>
        <v>0</v>
      </c>
      <c r="BI81" s="2">
        <f t="shared" si="2955"/>
        <v>0</v>
      </c>
      <c r="BJ81" s="2">
        <f t="shared" si="2955"/>
        <v>0</v>
      </c>
      <c r="BK81" s="2">
        <f t="shared" si="2955"/>
        <v>0</v>
      </c>
      <c r="BL81" s="2">
        <f t="shared" si="2955"/>
        <v>0</v>
      </c>
      <c r="BM81" s="2">
        <f t="shared" si="2955"/>
        <v>0</v>
      </c>
      <c r="BN81" s="2">
        <f t="shared" si="2955"/>
        <v>0</v>
      </c>
      <c r="BO81" s="2">
        <f t="shared" si="2955"/>
        <v>0</v>
      </c>
      <c r="BP81" s="2">
        <f t="shared" si="2955"/>
        <v>0</v>
      </c>
      <c r="BQ81" s="2">
        <f t="shared" si="2955"/>
        <v>0</v>
      </c>
      <c r="BR81" s="2">
        <f t="shared" si="2955"/>
        <v>0</v>
      </c>
      <c r="BS81" s="2">
        <f t="shared" si="2955"/>
        <v>0</v>
      </c>
      <c r="BT81" s="2">
        <f t="shared" si="2955"/>
        <v>0</v>
      </c>
      <c r="BU81" s="2">
        <f t="shared" si="2955"/>
        <v>0</v>
      </c>
      <c r="BV81" s="2">
        <f t="shared" si="2955"/>
        <v>0</v>
      </c>
      <c r="BW81" s="2">
        <f t="shared" si="2955"/>
        <v>0</v>
      </c>
      <c r="BX81" s="2">
        <f t="shared" si="2955"/>
        <v>0</v>
      </c>
      <c r="BY81" s="2">
        <f t="shared" ref="BY81:EJ81" si="2956">IF(AND(BY$4-$H$4&gt;0,BY$4-$H$4&lt;=$D81),1,0)</f>
        <v>0</v>
      </c>
      <c r="BZ81" s="2">
        <f t="shared" si="2956"/>
        <v>0</v>
      </c>
      <c r="CA81" s="2">
        <f t="shared" si="2956"/>
        <v>0</v>
      </c>
      <c r="CB81" s="2">
        <f t="shared" si="2956"/>
        <v>0</v>
      </c>
      <c r="CC81" s="2">
        <f t="shared" si="2956"/>
        <v>0</v>
      </c>
      <c r="CD81" s="2">
        <f t="shared" si="2956"/>
        <v>0</v>
      </c>
      <c r="CE81" s="2">
        <f t="shared" si="2956"/>
        <v>0</v>
      </c>
      <c r="CF81" s="2">
        <f t="shared" si="2956"/>
        <v>0</v>
      </c>
      <c r="CG81" s="2">
        <f t="shared" si="2956"/>
        <v>0</v>
      </c>
      <c r="CH81" s="2">
        <f t="shared" si="2956"/>
        <v>0</v>
      </c>
      <c r="CI81" s="2">
        <f t="shared" si="2956"/>
        <v>0</v>
      </c>
      <c r="CJ81" s="2">
        <f t="shared" si="2956"/>
        <v>0</v>
      </c>
      <c r="CK81" s="2">
        <f t="shared" si="2956"/>
        <v>0</v>
      </c>
      <c r="CL81" s="2">
        <f t="shared" si="2956"/>
        <v>0</v>
      </c>
      <c r="CM81" s="2">
        <f t="shared" si="2956"/>
        <v>0</v>
      </c>
      <c r="CN81" s="2">
        <f t="shared" si="2956"/>
        <v>0</v>
      </c>
      <c r="CO81" s="2">
        <f t="shared" si="2956"/>
        <v>0</v>
      </c>
      <c r="CP81" s="2">
        <f t="shared" si="2956"/>
        <v>0</v>
      </c>
      <c r="CQ81" s="2">
        <f t="shared" si="2956"/>
        <v>0</v>
      </c>
      <c r="CR81" s="2">
        <f t="shared" si="2956"/>
        <v>0</v>
      </c>
      <c r="CS81" s="2">
        <f t="shared" si="2956"/>
        <v>0</v>
      </c>
      <c r="CT81" s="2">
        <f t="shared" si="2956"/>
        <v>0</v>
      </c>
      <c r="CU81" s="2">
        <f t="shared" si="2956"/>
        <v>0</v>
      </c>
      <c r="CV81" s="2">
        <f t="shared" si="2956"/>
        <v>0</v>
      </c>
      <c r="CW81" s="2">
        <f t="shared" si="2956"/>
        <v>0</v>
      </c>
      <c r="CX81" s="2">
        <f t="shared" si="2956"/>
        <v>0</v>
      </c>
      <c r="CY81" s="2">
        <f t="shared" si="2956"/>
        <v>0</v>
      </c>
      <c r="CZ81" s="2">
        <f t="shared" si="2956"/>
        <v>0</v>
      </c>
      <c r="DA81" s="2">
        <f t="shared" si="2956"/>
        <v>0</v>
      </c>
      <c r="DB81" s="2">
        <f t="shared" si="2956"/>
        <v>0</v>
      </c>
      <c r="DC81" s="2">
        <f t="shared" si="2956"/>
        <v>0</v>
      </c>
      <c r="DD81" s="2">
        <f t="shared" si="2956"/>
        <v>0</v>
      </c>
      <c r="DE81" s="2">
        <f t="shared" si="2956"/>
        <v>0</v>
      </c>
      <c r="DF81" s="2">
        <f t="shared" si="2956"/>
        <v>0</v>
      </c>
      <c r="DG81" s="2">
        <f t="shared" si="2956"/>
        <v>0</v>
      </c>
      <c r="DH81" s="2">
        <f t="shared" si="2956"/>
        <v>0</v>
      </c>
      <c r="DI81" s="2">
        <f t="shared" si="2956"/>
        <v>0</v>
      </c>
      <c r="DJ81" s="2">
        <f t="shared" si="2956"/>
        <v>0</v>
      </c>
      <c r="DK81" s="2">
        <f t="shared" si="2956"/>
        <v>0</v>
      </c>
      <c r="DL81" s="2">
        <f t="shared" si="2956"/>
        <v>0</v>
      </c>
      <c r="DM81" s="2">
        <f t="shared" si="2956"/>
        <v>0</v>
      </c>
      <c r="DN81" s="2">
        <f t="shared" si="2956"/>
        <v>0</v>
      </c>
      <c r="DO81" s="2">
        <f t="shared" si="2956"/>
        <v>0</v>
      </c>
      <c r="DP81" s="2">
        <f t="shared" si="2956"/>
        <v>0</v>
      </c>
      <c r="DQ81" s="2">
        <f t="shared" si="2956"/>
        <v>0</v>
      </c>
      <c r="DR81" s="2">
        <f t="shared" si="2956"/>
        <v>0</v>
      </c>
      <c r="DS81" s="2">
        <f t="shared" si="2956"/>
        <v>0</v>
      </c>
      <c r="DT81" s="2">
        <f t="shared" si="2956"/>
        <v>0</v>
      </c>
      <c r="DU81" s="2">
        <f t="shared" si="2956"/>
        <v>0</v>
      </c>
      <c r="DV81" s="2">
        <f t="shared" si="2956"/>
        <v>0</v>
      </c>
      <c r="DW81" s="2">
        <f t="shared" si="2956"/>
        <v>0</v>
      </c>
      <c r="DX81" s="2">
        <f t="shared" si="2956"/>
        <v>0</v>
      </c>
      <c r="DY81" s="2">
        <f t="shared" si="2956"/>
        <v>0</v>
      </c>
      <c r="DZ81" s="2">
        <f t="shared" si="2956"/>
        <v>0</v>
      </c>
      <c r="EA81" s="2">
        <f t="shared" si="2956"/>
        <v>0</v>
      </c>
      <c r="EB81" s="2">
        <f t="shared" si="2956"/>
        <v>0</v>
      </c>
      <c r="EC81" s="2">
        <f t="shared" si="2956"/>
        <v>0</v>
      </c>
      <c r="ED81" s="2">
        <f t="shared" si="2956"/>
        <v>0</v>
      </c>
      <c r="EE81" s="2">
        <f t="shared" si="2956"/>
        <v>0</v>
      </c>
      <c r="EF81" s="2">
        <f t="shared" si="2956"/>
        <v>0</v>
      </c>
      <c r="EG81" s="2">
        <f t="shared" si="2956"/>
        <v>0</v>
      </c>
      <c r="EH81" s="2">
        <f t="shared" si="2956"/>
        <v>0</v>
      </c>
      <c r="EI81" s="2">
        <f t="shared" si="2956"/>
        <v>0</v>
      </c>
      <c r="EJ81" s="2">
        <f t="shared" si="2956"/>
        <v>0</v>
      </c>
      <c r="EK81" s="2">
        <f t="shared" ref="EK81:GV81" si="2957">IF(AND(EK$4-$H$4&gt;0,EK$4-$H$4&lt;=$D81),1,0)</f>
        <v>0</v>
      </c>
      <c r="EL81" s="2">
        <f t="shared" si="2957"/>
        <v>0</v>
      </c>
      <c r="EM81" s="2">
        <f t="shared" si="2957"/>
        <v>0</v>
      </c>
      <c r="EN81" s="2">
        <f t="shared" si="2957"/>
        <v>0</v>
      </c>
      <c r="EO81" s="2">
        <f t="shared" si="2957"/>
        <v>0</v>
      </c>
      <c r="EP81" s="2">
        <f t="shared" si="2957"/>
        <v>0</v>
      </c>
      <c r="EQ81" s="2">
        <f t="shared" si="2957"/>
        <v>0</v>
      </c>
      <c r="ER81" s="2">
        <f t="shared" si="2957"/>
        <v>0</v>
      </c>
      <c r="ES81" s="2">
        <f t="shared" si="2957"/>
        <v>0</v>
      </c>
      <c r="ET81" s="2">
        <f t="shared" si="2957"/>
        <v>0</v>
      </c>
      <c r="EU81" s="2">
        <f t="shared" si="2957"/>
        <v>0</v>
      </c>
      <c r="EV81" s="2">
        <f t="shared" si="2957"/>
        <v>0</v>
      </c>
      <c r="EW81" s="2">
        <f t="shared" si="2957"/>
        <v>0</v>
      </c>
      <c r="EX81" s="2">
        <f t="shared" si="2957"/>
        <v>0</v>
      </c>
      <c r="EY81" s="2">
        <f t="shared" si="2957"/>
        <v>0</v>
      </c>
      <c r="EZ81" s="2">
        <f t="shared" si="2957"/>
        <v>0</v>
      </c>
      <c r="FA81" s="2">
        <f t="shared" si="2957"/>
        <v>0</v>
      </c>
      <c r="FB81" s="2">
        <f t="shared" si="2957"/>
        <v>0</v>
      </c>
      <c r="FC81" s="2">
        <f t="shared" si="2957"/>
        <v>0</v>
      </c>
      <c r="FD81" s="2">
        <f t="shared" si="2957"/>
        <v>0</v>
      </c>
      <c r="FE81" s="2">
        <f t="shared" si="2957"/>
        <v>0</v>
      </c>
      <c r="FF81" s="2">
        <f t="shared" si="2957"/>
        <v>0</v>
      </c>
      <c r="FG81" s="2">
        <f t="shared" si="2957"/>
        <v>0</v>
      </c>
      <c r="FH81" s="2">
        <f t="shared" si="2957"/>
        <v>0</v>
      </c>
      <c r="FI81" s="2">
        <f t="shared" si="2957"/>
        <v>0</v>
      </c>
      <c r="FJ81" s="2">
        <f t="shared" si="2957"/>
        <v>0</v>
      </c>
      <c r="FK81" s="2">
        <f t="shared" si="2957"/>
        <v>0</v>
      </c>
      <c r="FL81" s="2">
        <f t="shared" si="2957"/>
        <v>0</v>
      </c>
      <c r="FM81" s="2">
        <f t="shared" si="2957"/>
        <v>0</v>
      </c>
      <c r="FN81" s="2">
        <f t="shared" si="2957"/>
        <v>0</v>
      </c>
      <c r="FO81" s="2">
        <f t="shared" si="2957"/>
        <v>0</v>
      </c>
      <c r="FP81" s="2">
        <f t="shared" si="2957"/>
        <v>0</v>
      </c>
      <c r="FQ81" s="2">
        <f t="shared" si="2957"/>
        <v>0</v>
      </c>
      <c r="FR81" s="2">
        <f t="shared" si="2957"/>
        <v>0</v>
      </c>
      <c r="FS81" s="2">
        <f t="shared" si="2957"/>
        <v>0</v>
      </c>
      <c r="FT81" s="2">
        <f t="shared" si="2957"/>
        <v>0</v>
      </c>
      <c r="FU81" s="2">
        <f t="shared" si="2957"/>
        <v>0</v>
      </c>
      <c r="FV81" s="2">
        <f t="shared" si="2957"/>
        <v>0</v>
      </c>
      <c r="FW81" s="2">
        <f t="shared" si="2957"/>
        <v>0</v>
      </c>
      <c r="FX81" s="2">
        <f t="shared" si="2957"/>
        <v>0</v>
      </c>
      <c r="FY81" s="2">
        <f t="shared" si="2957"/>
        <v>0</v>
      </c>
      <c r="FZ81" s="2">
        <f t="shared" si="2957"/>
        <v>0</v>
      </c>
      <c r="GA81" s="2">
        <f t="shared" si="2957"/>
        <v>0</v>
      </c>
      <c r="GB81" s="2">
        <f t="shared" si="2957"/>
        <v>0</v>
      </c>
      <c r="GC81" s="2">
        <f t="shared" si="2957"/>
        <v>0</v>
      </c>
      <c r="GD81" s="2">
        <f t="shared" si="2957"/>
        <v>0</v>
      </c>
      <c r="GE81" s="2">
        <f t="shared" si="2957"/>
        <v>0</v>
      </c>
      <c r="GF81" s="2">
        <f t="shared" si="2957"/>
        <v>0</v>
      </c>
      <c r="GG81" s="2">
        <f t="shared" si="2957"/>
        <v>0</v>
      </c>
      <c r="GH81" s="2">
        <f t="shared" si="2957"/>
        <v>0</v>
      </c>
      <c r="GI81" s="2">
        <f t="shared" si="2957"/>
        <v>0</v>
      </c>
      <c r="GJ81" s="2">
        <f t="shared" si="2957"/>
        <v>0</v>
      </c>
      <c r="GK81" s="2">
        <f t="shared" si="2957"/>
        <v>0</v>
      </c>
      <c r="GL81" s="2">
        <f t="shared" si="2957"/>
        <v>0</v>
      </c>
      <c r="GM81" s="2">
        <f t="shared" si="2957"/>
        <v>0</v>
      </c>
      <c r="GN81" s="2">
        <f t="shared" si="2957"/>
        <v>0</v>
      </c>
      <c r="GO81" s="2">
        <f t="shared" si="2957"/>
        <v>0</v>
      </c>
      <c r="GP81" s="2">
        <f t="shared" si="2957"/>
        <v>0</v>
      </c>
      <c r="GQ81" s="2">
        <f t="shared" si="2957"/>
        <v>0</v>
      </c>
      <c r="GR81" s="2">
        <f t="shared" si="2957"/>
        <v>0</v>
      </c>
      <c r="GS81" s="2">
        <f t="shared" si="2957"/>
        <v>0</v>
      </c>
      <c r="GT81" s="2">
        <f t="shared" si="2957"/>
        <v>0</v>
      </c>
      <c r="GU81" s="2">
        <f t="shared" si="2957"/>
        <v>0</v>
      </c>
      <c r="GV81" s="2">
        <f t="shared" si="2957"/>
        <v>0</v>
      </c>
      <c r="GW81" s="2">
        <f t="shared" ref="GW81:JH81" si="2958">IF(AND(GW$4-$H$4&gt;0,GW$4-$H$4&lt;=$D81),1,0)</f>
        <v>0</v>
      </c>
      <c r="GX81" s="2">
        <f t="shared" si="2958"/>
        <v>0</v>
      </c>
      <c r="GY81" s="2">
        <f t="shared" si="2958"/>
        <v>0</v>
      </c>
      <c r="GZ81" s="2">
        <f t="shared" si="2958"/>
        <v>0</v>
      </c>
      <c r="HA81" s="2">
        <f t="shared" si="2958"/>
        <v>0</v>
      </c>
      <c r="HB81" s="2">
        <f t="shared" si="2958"/>
        <v>0</v>
      </c>
      <c r="HC81" s="2">
        <f t="shared" si="2958"/>
        <v>0</v>
      </c>
      <c r="HD81" s="2">
        <f t="shared" si="2958"/>
        <v>0</v>
      </c>
      <c r="HE81" s="2">
        <f t="shared" si="2958"/>
        <v>0</v>
      </c>
      <c r="HF81" s="2">
        <f t="shared" si="2958"/>
        <v>0</v>
      </c>
      <c r="HG81" s="2">
        <f t="shared" si="2958"/>
        <v>0</v>
      </c>
      <c r="HH81" s="2">
        <f t="shared" si="2958"/>
        <v>0</v>
      </c>
      <c r="HI81" s="2">
        <f t="shared" si="2958"/>
        <v>0</v>
      </c>
      <c r="HJ81" s="2">
        <f t="shared" si="2958"/>
        <v>0</v>
      </c>
      <c r="HK81" s="2">
        <f t="shared" si="2958"/>
        <v>0</v>
      </c>
      <c r="HL81" s="2">
        <f t="shared" si="2958"/>
        <v>0</v>
      </c>
      <c r="HM81" s="2">
        <f t="shared" si="2958"/>
        <v>0</v>
      </c>
      <c r="HN81" s="2">
        <f t="shared" si="2958"/>
        <v>0</v>
      </c>
      <c r="HO81" s="2">
        <f t="shared" si="2958"/>
        <v>0</v>
      </c>
      <c r="HP81" s="2">
        <f t="shared" si="2958"/>
        <v>0</v>
      </c>
      <c r="HQ81" s="2">
        <f t="shared" si="2958"/>
        <v>0</v>
      </c>
      <c r="HR81" s="2">
        <f t="shared" si="2958"/>
        <v>0</v>
      </c>
      <c r="HS81" s="2">
        <f t="shared" si="2958"/>
        <v>0</v>
      </c>
      <c r="HT81" s="2">
        <f t="shared" si="2958"/>
        <v>0</v>
      </c>
      <c r="HU81" s="2">
        <f t="shared" si="2958"/>
        <v>0</v>
      </c>
      <c r="HV81" s="2">
        <f t="shared" si="2958"/>
        <v>0</v>
      </c>
      <c r="HW81" s="2">
        <f t="shared" si="2958"/>
        <v>0</v>
      </c>
      <c r="HX81" s="2">
        <f t="shared" si="2958"/>
        <v>0</v>
      </c>
      <c r="HY81" s="2">
        <f t="shared" si="2958"/>
        <v>0</v>
      </c>
      <c r="HZ81" s="2">
        <f t="shared" si="2958"/>
        <v>0</v>
      </c>
      <c r="IA81" s="2">
        <f t="shared" si="2958"/>
        <v>0</v>
      </c>
      <c r="IB81" s="2">
        <f t="shared" si="2958"/>
        <v>0</v>
      </c>
      <c r="IC81" s="2">
        <f t="shared" si="2958"/>
        <v>0</v>
      </c>
      <c r="ID81" s="2">
        <f t="shared" si="2958"/>
        <v>0</v>
      </c>
      <c r="IE81" s="2">
        <f t="shared" si="2958"/>
        <v>0</v>
      </c>
      <c r="IF81" s="2">
        <f t="shared" si="2958"/>
        <v>0</v>
      </c>
      <c r="IG81" s="2">
        <f t="shared" si="2958"/>
        <v>0</v>
      </c>
      <c r="IH81" s="2">
        <f t="shared" si="2958"/>
        <v>0</v>
      </c>
      <c r="II81" s="2">
        <f t="shared" si="2958"/>
        <v>0</v>
      </c>
      <c r="IJ81" s="2">
        <f t="shared" si="2958"/>
        <v>0</v>
      </c>
      <c r="IK81" s="2">
        <f t="shared" si="2958"/>
        <v>0</v>
      </c>
      <c r="IL81" s="2">
        <f t="shared" si="2958"/>
        <v>0</v>
      </c>
      <c r="IM81" s="2">
        <f t="shared" si="2958"/>
        <v>0</v>
      </c>
      <c r="IN81" s="2">
        <f t="shared" si="2958"/>
        <v>0</v>
      </c>
      <c r="IO81" s="2">
        <f t="shared" si="2958"/>
        <v>0</v>
      </c>
      <c r="IP81" s="2">
        <f t="shared" si="2958"/>
        <v>0</v>
      </c>
      <c r="IQ81" s="2">
        <f t="shared" si="2958"/>
        <v>0</v>
      </c>
      <c r="IR81" s="2">
        <f t="shared" si="2958"/>
        <v>0</v>
      </c>
      <c r="IS81" s="2">
        <f t="shared" si="2958"/>
        <v>0</v>
      </c>
      <c r="IT81" s="2">
        <f t="shared" si="2958"/>
        <v>0</v>
      </c>
      <c r="IU81" s="2">
        <f t="shared" si="2958"/>
        <v>0</v>
      </c>
      <c r="IV81" s="2">
        <f t="shared" si="2958"/>
        <v>0</v>
      </c>
      <c r="IW81" s="2">
        <f t="shared" si="2958"/>
        <v>0</v>
      </c>
      <c r="IX81" s="2">
        <f t="shared" si="2958"/>
        <v>0</v>
      </c>
      <c r="IY81" s="2">
        <f t="shared" si="2958"/>
        <v>0</v>
      </c>
      <c r="IZ81" s="2">
        <f t="shared" si="2958"/>
        <v>0</v>
      </c>
      <c r="JA81" s="2">
        <f t="shared" si="2958"/>
        <v>0</v>
      </c>
      <c r="JB81" s="2">
        <f t="shared" si="2958"/>
        <v>0</v>
      </c>
      <c r="JC81" s="2">
        <f t="shared" si="2958"/>
        <v>0</v>
      </c>
      <c r="JD81" s="2">
        <f t="shared" si="2958"/>
        <v>0</v>
      </c>
      <c r="JE81" s="2">
        <f t="shared" si="2958"/>
        <v>0</v>
      </c>
      <c r="JF81" s="2">
        <f t="shared" si="2958"/>
        <v>0</v>
      </c>
      <c r="JG81" s="2">
        <f t="shared" si="2958"/>
        <v>0</v>
      </c>
      <c r="JH81" s="2">
        <f t="shared" si="2958"/>
        <v>0</v>
      </c>
      <c r="JI81" s="2">
        <f t="shared" ref="JI81:LT81" si="2959">IF(AND(JI$4-$H$4&gt;0,JI$4-$H$4&lt;=$D81),1,0)</f>
        <v>0</v>
      </c>
      <c r="JJ81" s="2">
        <f t="shared" si="2959"/>
        <v>0</v>
      </c>
      <c r="JK81" s="2">
        <f t="shared" si="2959"/>
        <v>0</v>
      </c>
      <c r="JL81" s="2">
        <f t="shared" si="2959"/>
        <v>0</v>
      </c>
      <c r="JM81" s="2">
        <f t="shared" si="2959"/>
        <v>0</v>
      </c>
      <c r="JN81" s="2">
        <f t="shared" si="2959"/>
        <v>0</v>
      </c>
      <c r="JO81" s="2">
        <f t="shared" si="2959"/>
        <v>0</v>
      </c>
      <c r="JP81" s="2">
        <f t="shared" si="2959"/>
        <v>0</v>
      </c>
      <c r="JQ81" s="2">
        <f t="shared" si="2959"/>
        <v>0</v>
      </c>
      <c r="JR81" s="2">
        <f t="shared" si="2959"/>
        <v>0</v>
      </c>
      <c r="JS81" s="2">
        <f t="shared" si="2959"/>
        <v>0</v>
      </c>
      <c r="JT81" s="2">
        <f t="shared" si="2959"/>
        <v>0</v>
      </c>
      <c r="JU81" s="2">
        <f t="shared" si="2959"/>
        <v>0</v>
      </c>
      <c r="JV81" s="2">
        <f t="shared" si="2959"/>
        <v>0</v>
      </c>
      <c r="JW81" s="2">
        <f t="shared" si="2959"/>
        <v>0</v>
      </c>
      <c r="JX81" s="2">
        <f t="shared" si="2959"/>
        <v>0</v>
      </c>
      <c r="JY81" s="2">
        <f t="shared" si="2959"/>
        <v>0</v>
      </c>
      <c r="JZ81" s="2">
        <f t="shared" si="2959"/>
        <v>0</v>
      </c>
      <c r="KA81" s="2">
        <f t="shared" si="2959"/>
        <v>0</v>
      </c>
      <c r="KB81" s="2">
        <f t="shared" si="2959"/>
        <v>0</v>
      </c>
      <c r="KC81" s="2">
        <f t="shared" si="2959"/>
        <v>0</v>
      </c>
      <c r="KD81" s="2">
        <f t="shared" si="2959"/>
        <v>0</v>
      </c>
      <c r="KE81" s="2">
        <f t="shared" si="2959"/>
        <v>0</v>
      </c>
      <c r="KF81" s="2">
        <f t="shared" si="2959"/>
        <v>0</v>
      </c>
      <c r="KG81" s="2">
        <f t="shared" si="2959"/>
        <v>0</v>
      </c>
      <c r="KH81" s="2">
        <f t="shared" si="2959"/>
        <v>0</v>
      </c>
      <c r="KI81" s="2">
        <f t="shared" si="2959"/>
        <v>0</v>
      </c>
      <c r="KJ81" s="2">
        <f t="shared" si="2959"/>
        <v>0</v>
      </c>
      <c r="KK81" s="2">
        <f t="shared" si="2959"/>
        <v>0</v>
      </c>
      <c r="KL81" s="2">
        <f t="shared" si="2959"/>
        <v>0</v>
      </c>
      <c r="KM81" s="2">
        <f t="shared" si="2959"/>
        <v>0</v>
      </c>
      <c r="KN81" s="2">
        <f t="shared" si="2959"/>
        <v>0</v>
      </c>
      <c r="KO81" s="2">
        <f t="shared" si="2959"/>
        <v>0</v>
      </c>
      <c r="KP81" s="2">
        <f t="shared" si="2959"/>
        <v>0</v>
      </c>
      <c r="KQ81" s="2">
        <f t="shared" si="2959"/>
        <v>0</v>
      </c>
      <c r="KR81" s="2">
        <f t="shared" si="2959"/>
        <v>0</v>
      </c>
      <c r="KS81" s="2">
        <f t="shared" si="2959"/>
        <v>0</v>
      </c>
      <c r="KT81" s="2">
        <f t="shared" si="2959"/>
        <v>0</v>
      </c>
      <c r="KU81" s="2">
        <f t="shared" si="2959"/>
        <v>0</v>
      </c>
      <c r="KV81" s="2">
        <f t="shared" si="2959"/>
        <v>0</v>
      </c>
      <c r="KW81" s="2">
        <f t="shared" si="2959"/>
        <v>0</v>
      </c>
      <c r="KX81" s="2">
        <f t="shared" si="2959"/>
        <v>0</v>
      </c>
      <c r="KY81" s="2">
        <f t="shared" si="2959"/>
        <v>0</v>
      </c>
      <c r="KZ81" s="2">
        <f t="shared" si="2959"/>
        <v>0</v>
      </c>
      <c r="LA81" s="2">
        <f t="shared" si="2959"/>
        <v>0</v>
      </c>
      <c r="LB81" s="2">
        <f t="shared" si="2959"/>
        <v>0</v>
      </c>
      <c r="LC81" s="2">
        <f t="shared" si="2959"/>
        <v>0</v>
      </c>
      <c r="LD81" s="2">
        <f t="shared" si="2959"/>
        <v>0</v>
      </c>
      <c r="LE81" s="2">
        <f t="shared" si="2959"/>
        <v>0</v>
      </c>
      <c r="LF81" s="2">
        <f t="shared" si="2959"/>
        <v>0</v>
      </c>
      <c r="LG81" s="2">
        <f t="shared" si="2959"/>
        <v>0</v>
      </c>
      <c r="LH81" s="2">
        <f t="shared" si="2959"/>
        <v>0</v>
      </c>
      <c r="LI81" s="2">
        <f t="shared" si="2959"/>
        <v>0</v>
      </c>
      <c r="LJ81" s="2">
        <f t="shared" si="2959"/>
        <v>0</v>
      </c>
      <c r="LK81" s="2">
        <f t="shared" si="2959"/>
        <v>0</v>
      </c>
      <c r="LL81" s="2">
        <f t="shared" si="2959"/>
        <v>0</v>
      </c>
      <c r="LM81" s="2">
        <f t="shared" si="2959"/>
        <v>0</v>
      </c>
      <c r="LN81" s="2">
        <f t="shared" si="2959"/>
        <v>0</v>
      </c>
      <c r="LO81" s="2">
        <f t="shared" si="2959"/>
        <v>0</v>
      </c>
      <c r="LP81" s="2">
        <f t="shared" si="2959"/>
        <v>0</v>
      </c>
      <c r="LQ81" s="2">
        <f t="shared" si="2959"/>
        <v>0</v>
      </c>
      <c r="LR81" s="2">
        <f t="shared" si="2959"/>
        <v>0</v>
      </c>
      <c r="LS81" s="2">
        <f t="shared" si="2959"/>
        <v>0</v>
      </c>
      <c r="LT81" s="2">
        <f t="shared" si="2959"/>
        <v>0</v>
      </c>
      <c r="LU81" s="2">
        <f t="shared" ref="LU81:ND81" si="2960">IF(AND(LU$4-$H$4&gt;0,LU$4-$H$4&lt;=$D81),1,0)</f>
        <v>0</v>
      </c>
      <c r="LV81" s="2">
        <f t="shared" si="2960"/>
        <v>0</v>
      </c>
      <c r="LW81" s="2">
        <f t="shared" si="2960"/>
        <v>0</v>
      </c>
      <c r="LX81" s="2">
        <f t="shared" si="2960"/>
        <v>0</v>
      </c>
      <c r="LY81" s="2">
        <f t="shared" si="2960"/>
        <v>0</v>
      </c>
      <c r="LZ81" s="2">
        <f t="shared" si="2960"/>
        <v>0</v>
      </c>
      <c r="MA81" s="2">
        <f t="shared" si="2960"/>
        <v>0</v>
      </c>
      <c r="MB81" s="2">
        <f t="shared" si="2960"/>
        <v>0</v>
      </c>
      <c r="MC81" s="2">
        <f t="shared" si="2960"/>
        <v>0</v>
      </c>
      <c r="MD81" s="2">
        <f t="shared" si="2960"/>
        <v>0</v>
      </c>
      <c r="ME81" s="2">
        <f t="shared" si="2960"/>
        <v>0</v>
      </c>
      <c r="MF81" s="2">
        <f t="shared" si="2960"/>
        <v>0</v>
      </c>
      <c r="MG81" s="2">
        <f t="shared" si="2960"/>
        <v>0</v>
      </c>
      <c r="MH81" s="2">
        <f t="shared" si="2960"/>
        <v>0</v>
      </c>
      <c r="MI81" s="2">
        <f t="shared" si="2960"/>
        <v>0</v>
      </c>
      <c r="MJ81" s="2">
        <f t="shared" si="2960"/>
        <v>0</v>
      </c>
      <c r="MK81" s="2">
        <f t="shared" si="2960"/>
        <v>0</v>
      </c>
      <c r="ML81" s="2">
        <f t="shared" si="2960"/>
        <v>0</v>
      </c>
      <c r="MM81" s="2">
        <f t="shared" si="2960"/>
        <v>0</v>
      </c>
      <c r="MN81" s="2">
        <f t="shared" si="2960"/>
        <v>0</v>
      </c>
      <c r="MO81" s="2">
        <f t="shared" si="2960"/>
        <v>0</v>
      </c>
      <c r="MP81" s="2">
        <f t="shared" si="2960"/>
        <v>0</v>
      </c>
      <c r="MQ81" s="2">
        <f t="shared" si="2960"/>
        <v>0</v>
      </c>
      <c r="MR81" s="2">
        <f t="shared" si="2960"/>
        <v>0</v>
      </c>
      <c r="MS81" s="2">
        <f t="shared" si="2960"/>
        <v>0</v>
      </c>
      <c r="MT81" s="2">
        <f t="shared" si="2960"/>
        <v>0</v>
      </c>
      <c r="MU81" s="2">
        <f t="shared" si="2960"/>
        <v>0</v>
      </c>
      <c r="MV81" s="2">
        <f t="shared" si="2960"/>
        <v>0</v>
      </c>
      <c r="MW81" s="2">
        <f t="shared" si="2960"/>
        <v>0</v>
      </c>
      <c r="MX81" s="2">
        <f t="shared" si="2960"/>
        <v>0</v>
      </c>
      <c r="MY81" s="2">
        <f t="shared" si="2960"/>
        <v>0</v>
      </c>
      <c r="MZ81" s="2">
        <f t="shared" si="2960"/>
        <v>0</v>
      </c>
      <c r="NA81" s="2">
        <f t="shared" si="2960"/>
        <v>0</v>
      </c>
      <c r="NB81" s="2">
        <f t="shared" si="2960"/>
        <v>0</v>
      </c>
      <c r="NC81" s="2">
        <f t="shared" si="2960"/>
        <v>0</v>
      </c>
      <c r="ND81" s="2">
        <f t="shared" si="2960"/>
        <v>0</v>
      </c>
    </row>
    <row r="82" spans="1:368" x14ac:dyDescent="0.25">
      <c r="A82" s="4"/>
    </row>
    <row r="83" spans="1:368" x14ac:dyDescent="0.25">
      <c r="A83" s="4"/>
      <c r="B83" s="2" t="s">
        <v>43</v>
      </c>
      <c r="C83" s="5" t="s">
        <v>1</v>
      </c>
      <c r="D83" s="43">
        <v>1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</row>
    <row r="84" spans="1:368" s="4" customFormat="1" x14ac:dyDescent="0.25">
      <c r="B84" s="4" t="s">
        <v>5</v>
      </c>
      <c r="C84" s="5"/>
      <c r="D84" s="13">
        <f t="shared" ref="D84" si="2961">$D$9*D83</f>
        <v>800000000</v>
      </c>
      <c r="G84" s="5"/>
      <c r="I84" s="8"/>
    </row>
    <row r="85" spans="1:368" s="4" customFormat="1" x14ac:dyDescent="0.25">
      <c r="B85" s="4" t="s">
        <v>4</v>
      </c>
      <c r="C85" s="5"/>
      <c r="D85" s="15"/>
      <c r="G85" s="5"/>
      <c r="H85" s="6">
        <f t="shared" ref="H85" si="2962">-D84</f>
        <v>-800000000</v>
      </c>
    </row>
    <row r="86" spans="1:368" x14ac:dyDescent="0.25">
      <c r="A86" s="4"/>
      <c r="B86" s="2" t="s">
        <v>2</v>
      </c>
      <c r="C86" s="5" t="s">
        <v>1</v>
      </c>
      <c r="D86" s="29">
        <v>7.0000000000000001E-3</v>
      </c>
    </row>
    <row r="87" spans="1:368" s="4" customFormat="1" x14ac:dyDescent="0.25">
      <c r="B87" s="35" t="s">
        <v>3</v>
      </c>
      <c r="C87" s="33"/>
      <c r="D87" s="36"/>
      <c r="E87" s="35"/>
      <c r="F87" s="35"/>
      <c r="G87" s="33"/>
      <c r="H87" s="46"/>
      <c r="I87" s="46">
        <f t="shared" ref="I87:K87" si="2963">I$6+$D86</f>
        <v>5.7000000000000002E-2</v>
      </c>
      <c r="J87" s="46">
        <f t="shared" si="2963"/>
        <v>5.7000000000000002E-2</v>
      </c>
      <c r="K87" s="46">
        <f t="shared" si="2963"/>
        <v>5.7000000000000002E-2</v>
      </c>
      <c r="L87" s="46">
        <f t="shared" ref="L87" si="2964">L$6+$D86</f>
        <v>5.7000000000000002E-2</v>
      </c>
      <c r="M87" s="46">
        <f t="shared" ref="M87" si="2965">M$6+$D86</f>
        <v>5.7000000000000002E-2</v>
      </c>
      <c r="N87" s="46">
        <f t="shared" ref="N87" si="2966">N$6+$D86</f>
        <v>5.7000000000000002E-2</v>
      </c>
      <c r="O87" s="46">
        <f t="shared" ref="O87" si="2967">O$6+$D86</f>
        <v>5.7000000000000002E-2</v>
      </c>
      <c r="P87" s="46">
        <f t="shared" ref="P87" si="2968">P$6+$D86</f>
        <v>5.7000000000000002E-2</v>
      </c>
      <c r="Q87" s="46">
        <f t="shared" ref="Q87" si="2969">Q$6+$D86</f>
        <v>5.7000000000000002E-2</v>
      </c>
      <c r="R87" s="46">
        <f t="shared" ref="R87" si="2970">R$6+$D86</f>
        <v>5.7000000000000002E-2</v>
      </c>
      <c r="S87" s="46">
        <f t="shared" ref="S87" si="2971">S$6+$D86</f>
        <v>5.7000000000000002E-2</v>
      </c>
      <c r="T87" s="46">
        <f t="shared" ref="T87" si="2972">T$6+$D86</f>
        <v>5.7000000000000002E-2</v>
      </c>
      <c r="U87" s="46">
        <f t="shared" ref="U87" si="2973">U$6+$D86</f>
        <v>5.7000000000000002E-2</v>
      </c>
      <c r="V87" s="46">
        <f t="shared" ref="V87" si="2974">V$6+$D86</f>
        <v>5.7000000000000002E-2</v>
      </c>
      <c r="W87" s="46">
        <f t="shared" ref="W87" si="2975">W$6+$D86</f>
        <v>5.7000000000000002E-2</v>
      </c>
      <c r="X87" s="46">
        <f t="shared" ref="X87" si="2976">X$6+$D86</f>
        <v>5.7000000000000002E-2</v>
      </c>
      <c r="Y87" s="46">
        <f t="shared" ref="Y87" si="2977">Y$6+$D86</f>
        <v>5.7000000000000002E-2</v>
      </c>
      <c r="Z87" s="46">
        <f t="shared" ref="Z87" si="2978">Z$6+$D86</f>
        <v>5.7000000000000002E-2</v>
      </c>
      <c r="AA87" s="46">
        <f t="shared" ref="AA87" si="2979">AA$6+$D86</f>
        <v>5.7000000000000002E-2</v>
      </c>
      <c r="AB87" s="46">
        <f t="shared" ref="AB87" si="2980">AB$6+$D86</f>
        <v>5.7000000000000002E-2</v>
      </c>
      <c r="AC87" s="46">
        <f t="shared" ref="AC87" si="2981">AC$6+$D86</f>
        <v>5.7000000000000002E-2</v>
      </c>
      <c r="AD87" s="46">
        <f t="shared" ref="AD87" si="2982">AD$6+$D86</f>
        <v>5.7000000000000002E-2</v>
      </c>
      <c r="AE87" s="46">
        <f t="shared" ref="AE87" si="2983">AE$6+$D86</f>
        <v>5.7000000000000002E-2</v>
      </c>
      <c r="AF87" s="46">
        <f t="shared" ref="AF87" si="2984">AF$6+$D86</f>
        <v>5.7000000000000002E-2</v>
      </c>
      <c r="AG87" s="46">
        <f t="shared" ref="AG87" si="2985">AG$6+$D86</f>
        <v>5.7000000000000002E-2</v>
      </c>
      <c r="AH87" s="46">
        <f t="shared" ref="AH87" si="2986">AH$6+$D86</f>
        <v>5.7000000000000002E-2</v>
      </c>
      <c r="AI87" s="46">
        <f t="shared" ref="AI87" si="2987">AI$6+$D86</f>
        <v>5.7000000000000002E-2</v>
      </c>
      <c r="AJ87" s="46">
        <f t="shared" ref="AJ87" si="2988">AJ$6+$D86</f>
        <v>5.7000000000000002E-2</v>
      </c>
      <c r="AK87" s="46">
        <f t="shared" ref="AK87" si="2989">AK$6+$D86</f>
        <v>5.7000000000000002E-2</v>
      </c>
      <c r="AL87" s="46">
        <f t="shared" ref="AL87" si="2990">AL$6+$D86</f>
        <v>5.7000000000000002E-2</v>
      </c>
      <c r="AM87" s="46">
        <f t="shared" ref="AM87" si="2991">AM$6+$D86</f>
        <v>5.7000000000000002E-2</v>
      </c>
      <c r="AN87" s="46">
        <f t="shared" ref="AN87" si="2992">AN$6+$D86</f>
        <v>5.7000000000000002E-2</v>
      </c>
      <c r="AO87" s="46">
        <f t="shared" ref="AO87" si="2993">AO$6+$D86</f>
        <v>5.7000000000000002E-2</v>
      </c>
      <c r="AP87" s="46">
        <f t="shared" ref="AP87" si="2994">AP$6+$D86</f>
        <v>5.7000000000000002E-2</v>
      </c>
      <c r="AQ87" s="46">
        <f t="shared" ref="AQ87" si="2995">AQ$6+$D86</f>
        <v>5.7000000000000002E-2</v>
      </c>
      <c r="AR87" s="46">
        <f t="shared" ref="AR87" si="2996">AR$6+$D86</f>
        <v>5.7000000000000002E-2</v>
      </c>
      <c r="AS87" s="46">
        <f t="shared" ref="AS87" si="2997">AS$6+$D86</f>
        <v>5.7000000000000002E-2</v>
      </c>
      <c r="AT87" s="46">
        <f t="shared" ref="AT87" si="2998">AT$6+$D86</f>
        <v>5.7000000000000002E-2</v>
      </c>
      <c r="AU87" s="46">
        <f t="shared" ref="AU87" si="2999">AU$6+$D86</f>
        <v>5.7000000000000002E-2</v>
      </c>
      <c r="AV87" s="46">
        <f t="shared" ref="AV87" si="3000">AV$6+$D86</f>
        <v>5.7000000000000002E-2</v>
      </c>
      <c r="AW87" s="46">
        <f t="shared" ref="AW87" si="3001">AW$6+$D86</f>
        <v>5.7000000000000002E-2</v>
      </c>
      <c r="AX87" s="46">
        <f t="shared" ref="AX87" si="3002">AX$6+$D86</f>
        <v>5.7000000000000002E-2</v>
      </c>
      <c r="AY87" s="46">
        <f t="shared" ref="AY87" si="3003">AY$6+$D86</f>
        <v>5.7000000000000002E-2</v>
      </c>
      <c r="AZ87" s="46">
        <f t="shared" ref="AZ87" si="3004">AZ$6+$D86</f>
        <v>5.7000000000000002E-2</v>
      </c>
      <c r="BA87" s="46">
        <f t="shared" ref="BA87" si="3005">BA$6+$D86</f>
        <v>5.7000000000000002E-2</v>
      </c>
      <c r="BB87" s="46">
        <f t="shared" ref="BB87" si="3006">BB$6+$D86</f>
        <v>5.7000000000000002E-2</v>
      </c>
      <c r="BC87" s="46">
        <f t="shared" ref="BC87" si="3007">BC$6+$D86</f>
        <v>5.7000000000000002E-2</v>
      </c>
      <c r="BD87" s="46">
        <f t="shared" ref="BD87" si="3008">BD$6+$D86</f>
        <v>5.7000000000000002E-2</v>
      </c>
      <c r="BE87" s="46">
        <f t="shared" ref="BE87" si="3009">BE$6+$D86</f>
        <v>5.7000000000000002E-2</v>
      </c>
      <c r="BF87" s="46">
        <f t="shared" ref="BF87" si="3010">BF$6+$D86</f>
        <v>5.7000000000000002E-2</v>
      </c>
      <c r="BG87" s="46">
        <f t="shared" ref="BG87" si="3011">BG$6+$D86</f>
        <v>5.7000000000000002E-2</v>
      </c>
      <c r="BH87" s="46">
        <f t="shared" ref="BH87" si="3012">BH$6+$D86</f>
        <v>5.7000000000000002E-2</v>
      </c>
      <c r="BI87" s="46">
        <f t="shared" ref="BI87" si="3013">BI$6+$D86</f>
        <v>5.7000000000000002E-2</v>
      </c>
      <c r="BJ87" s="46">
        <f t="shared" ref="BJ87" si="3014">BJ$6+$D86</f>
        <v>5.7000000000000002E-2</v>
      </c>
      <c r="BK87" s="46">
        <f t="shared" ref="BK87" si="3015">BK$6+$D86</f>
        <v>5.7000000000000002E-2</v>
      </c>
      <c r="BL87" s="46">
        <f t="shared" ref="BL87" si="3016">BL$6+$D86</f>
        <v>5.7000000000000002E-2</v>
      </c>
      <c r="BM87" s="46">
        <f t="shared" ref="BM87" si="3017">BM$6+$D86</f>
        <v>5.7000000000000002E-2</v>
      </c>
      <c r="BN87" s="46">
        <f t="shared" ref="BN87" si="3018">BN$6+$D86</f>
        <v>5.7000000000000002E-2</v>
      </c>
      <c r="BO87" s="46">
        <f t="shared" ref="BO87" si="3019">BO$6+$D86</f>
        <v>5.7000000000000002E-2</v>
      </c>
      <c r="BP87" s="46">
        <f t="shared" ref="BP87" si="3020">BP$6+$D86</f>
        <v>5.7000000000000002E-2</v>
      </c>
      <c r="BQ87" s="46">
        <f t="shared" ref="BQ87" si="3021">BQ$6+$D86</f>
        <v>5.7000000000000002E-2</v>
      </c>
      <c r="BR87" s="46">
        <f t="shared" ref="BR87" si="3022">BR$6+$D86</f>
        <v>5.7000000000000002E-2</v>
      </c>
      <c r="BS87" s="46">
        <f t="shared" ref="BS87" si="3023">BS$6+$D86</f>
        <v>5.7000000000000002E-2</v>
      </c>
      <c r="BT87" s="46">
        <f t="shared" ref="BT87" si="3024">BT$6+$D86</f>
        <v>5.7000000000000002E-2</v>
      </c>
      <c r="BU87" s="46">
        <f t="shared" ref="BU87" si="3025">BU$6+$D86</f>
        <v>5.7000000000000002E-2</v>
      </c>
      <c r="BV87" s="46">
        <f t="shared" ref="BV87" si="3026">BV$6+$D86</f>
        <v>5.7000000000000002E-2</v>
      </c>
      <c r="BW87" s="46">
        <f t="shared" ref="BW87" si="3027">BW$6+$D86</f>
        <v>5.7000000000000002E-2</v>
      </c>
      <c r="BX87" s="46">
        <f t="shared" ref="BX87" si="3028">BX$6+$D86</f>
        <v>5.7000000000000002E-2</v>
      </c>
      <c r="BY87" s="46">
        <f t="shared" ref="BY87" si="3029">BY$6+$D86</f>
        <v>5.7000000000000002E-2</v>
      </c>
      <c r="BZ87" s="46">
        <f t="shared" ref="BZ87" si="3030">BZ$6+$D86</f>
        <v>5.7000000000000002E-2</v>
      </c>
      <c r="CA87" s="46">
        <f t="shared" ref="CA87" si="3031">CA$6+$D86</f>
        <v>5.7000000000000002E-2</v>
      </c>
      <c r="CB87" s="46">
        <f t="shared" ref="CB87" si="3032">CB$6+$D86</f>
        <v>5.7000000000000002E-2</v>
      </c>
      <c r="CC87" s="46">
        <f t="shared" ref="CC87" si="3033">CC$6+$D86</f>
        <v>5.7000000000000002E-2</v>
      </c>
      <c r="CD87" s="46">
        <f t="shared" ref="CD87" si="3034">CD$6+$D86</f>
        <v>5.7000000000000002E-2</v>
      </c>
      <c r="CE87" s="46">
        <f t="shared" ref="CE87" si="3035">CE$6+$D86</f>
        <v>5.7000000000000002E-2</v>
      </c>
      <c r="CF87" s="46">
        <f t="shared" ref="CF87" si="3036">CF$6+$D86</f>
        <v>5.7000000000000002E-2</v>
      </c>
      <c r="CG87" s="46">
        <f t="shared" ref="CG87" si="3037">CG$6+$D86</f>
        <v>5.7000000000000002E-2</v>
      </c>
      <c r="CH87" s="46">
        <f t="shared" ref="CH87" si="3038">CH$6+$D86</f>
        <v>5.7000000000000002E-2</v>
      </c>
      <c r="CI87" s="46">
        <f t="shared" ref="CI87" si="3039">CI$6+$D86</f>
        <v>5.7000000000000002E-2</v>
      </c>
      <c r="CJ87" s="46">
        <f t="shared" ref="CJ87" si="3040">CJ$6+$D86</f>
        <v>5.7000000000000002E-2</v>
      </c>
      <c r="CK87" s="46">
        <f t="shared" ref="CK87" si="3041">CK$6+$D86</f>
        <v>5.7000000000000002E-2</v>
      </c>
      <c r="CL87" s="46">
        <f t="shared" ref="CL87" si="3042">CL$6+$D86</f>
        <v>5.7000000000000002E-2</v>
      </c>
      <c r="CM87" s="46">
        <f t="shared" ref="CM87" si="3043">CM$6+$D86</f>
        <v>5.7000000000000002E-2</v>
      </c>
      <c r="CN87" s="46">
        <f t="shared" ref="CN87" si="3044">CN$6+$D86</f>
        <v>5.7000000000000002E-2</v>
      </c>
      <c r="CO87" s="46">
        <f t="shared" ref="CO87" si="3045">CO$6+$D86</f>
        <v>5.7000000000000002E-2</v>
      </c>
      <c r="CP87" s="46">
        <f t="shared" ref="CP87" si="3046">CP$6+$D86</f>
        <v>5.7000000000000002E-2</v>
      </c>
      <c r="CQ87" s="46">
        <f t="shared" ref="CQ87" si="3047">CQ$6+$D86</f>
        <v>5.7000000000000002E-2</v>
      </c>
      <c r="CR87" s="46">
        <f t="shared" ref="CR87" si="3048">CR$6+$D86</f>
        <v>5.7000000000000002E-2</v>
      </c>
      <c r="CS87" s="46">
        <f t="shared" ref="CS87" si="3049">CS$6+$D86</f>
        <v>5.7000000000000002E-2</v>
      </c>
      <c r="CT87" s="46">
        <f t="shared" ref="CT87" si="3050">CT$6+$D86</f>
        <v>5.7000000000000002E-2</v>
      </c>
      <c r="CU87" s="46">
        <f t="shared" ref="CU87" si="3051">CU$6+$D86</f>
        <v>5.7000000000000002E-2</v>
      </c>
      <c r="CV87" s="46">
        <f t="shared" ref="CV87" si="3052">CV$6+$D86</f>
        <v>5.7000000000000002E-2</v>
      </c>
      <c r="CW87" s="46">
        <f t="shared" ref="CW87" si="3053">CW$6+$D86</f>
        <v>5.7000000000000002E-2</v>
      </c>
      <c r="CX87" s="46">
        <f t="shared" ref="CX87" si="3054">CX$6+$D86</f>
        <v>5.7000000000000002E-2</v>
      </c>
      <c r="CY87" s="46">
        <f t="shared" ref="CY87" si="3055">CY$6+$D86</f>
        <v>5.7000000000000002E-2</v>
      </c>
      <c r="CZ87" s="46">
        <f t="shared" ref="CZ87" si="3056">CZ$6+$D86</f>
        <v>5.7000000000000002E-2</v>
      </c>
      <c r="DA87" s="46">
        <f t="shared" ref="DA87" si="3057">DA$6+$D86</f>
        <v>5.7000000000000002E-2</v>
      </c>
      <c r="DB87" s="46">
        <f t="shared" ref="DB87" si="3058">DB$6+$D86</f>
        <v>5.7000000000000002E-2</v>
      </c>
      <c r="DC87" s="46">
        <f t="shared" ref="DC87" si="3059">DC$6+$D86</f>
        <v>5.7000000000000002E-2</v>
      </c>
      <c r="DD87" s="46">
        <f t="shared" ref="DD87" si="3060">DD$6+$D86</f>
        <v>5.7000000000000002E-2</v>
      </c>
      <c r="DE87" s="46">
        <f t="shared" ref="DE87" si="3061">DE$6+$D86</f>
        <v>5.7000000000000002E-2</v>
      </c>
      <c r="DF87" s="46">
        <f t="shared" ref="DF87" si="3062">DF$6+$D86</f>
        <v>5.7000000000000002E-2</v>
      </c>
      <c r="DG87" s="46">
        <f t="shared" ref="DG87" si="3063">DG$6+$D86</f>
        <v>5.7000000000000002E-2</v>
      </c>
      <c r="DH87" s="46">
        <f t="shared" ref="DH87" si="3064">DH$6+$D86</f>
        <v>5.7000000000000002E-2</v>
      </c>
      <c r="DI87" s="46">
        <f t="shared" ref="DI87" si="3065">DI$6+$D86</f>
        <v>5.7000000000000002E-2</v>
      </c>
      <c r="DJ87" s="46">
        <f t="shared" ref="DJ87" si="3066">DJ$6+$D86</f>
        <v>5.7000000000000002E-2</v>
      </c>
      <c r="DK87" s="46">
        <f t="shared" ref="DK87" si="3067">DK$6+$D86</f>
        <v>5.7000000000000002E-2</v>
      </c>
      <c r="DL87" s="46">
        <f t="shared" ref="DL87" si="3068">DL$6+$D86</f>
        <v>5.7000000000000002E-2</v>
      </c>
      <c r="DM87" s="46">
        <f t="shared" ref="DM87" si="3069">DM$6+$D86</f>
        <v>5.7000000000000002E-2</v>
      </c>
      <c r="DN87" s="46">
        <f t="shared" ref="DN87" si="3070">DN$6+$D86</f>
        <v>5.7000000000000002E-2</v>
      </c>
      <c r="DO87" s="46">
        <f t="shared" ref="DO87" si="3071">DO$6+$D86</f>
        <v>5.7000000000000002E-2</v>
      </c>
      <c r="DP87" s="46">
        <f t="shared" ref="DP87" si="3072">DP$6+$D86</f>
        <v>5.7000000000000002E-2</v>
      </c>
      <c r="DQ87" s="46">
        <f t="shared" ref="DQ87" si="3073">DQ$6+$D86</f>
        <v>5.7000000000000002E-2</v>
      </c>
      <c r="DR87" s="46">
        <f t="shared" ref="DR87" si="3074">DR$6+$D86</f>
        <v>5.7000000000000002E-2</v>
      </c>
      <c r="DS87" s="46">
        <f t="shared" ref="DS87" si="3075">DS$6+$D86</f>
        <v>5.7000000000000002E-2</v>
      </c>
      <c r="DT87" s="46">
        <f t="shared" ref="DT87" si="3076">DT$6+$D86</f>
        <v>5.7000000000000002E-2</v>
      </c>
      <c r="DU87" s="46">
        <f t="shared" ref="DU87" si="3077">DU$6+$D86</f>
        <v>5.7000000000000002E-2</v>
      </c>
      <c r="DV87" s="46">
        <f t="shared" ref="DV87" si="3078">DV$6+$D86</f>
        <v>5.7000000000000002E-2</v>
      </c>
      <c r="DW87" s="46">
        <f t="shared" ref="DW87" si="3079">DW$6+$D86</f>
        <v>5.7000000000000002E-2</v>
      </c>
      <c r="DX87" s="46">
        <f t="shared" ref="DX87" si="3080">DX$6+$D86</f>
        <v>5.7000000000000002E-2</v>
      </c>
      <c r="DY87" s="46">
        <f t="shared" ref="DY87" si="3081">DY$6+$D86</f>
        <v>5.7000000000000002E-2</v>
      </c>
      <c r="DZ87" s="46">
        <f t="shared" ref="DZ87" si="3082">DZ$6+$D86</f>
        <v>5.7000000000000002E-2</v>
      </c>
      <c r="EA87" s="46">
        <f t="shared" ref="EA87" si="3083">EA$6+$D86</f>
        <v>5.7000000000000002E-2</v>
      </c>
      <c r="EB87" s="46">
        <f t="shared" ref="EB87" si="3084">EB$6+$D86</f>
        <v>5.7000000000000002E-2</v>
      </c>
      <c r="EC87" s="46">
        <f t="shared" ref="EC87" si="3085">EC$6+$D86</f>
        <v>5.7000000000000002E-2</v>
      </c>
      <c r="ED87" s="46">
        <f t="shared" ref="ED87" si="3086">ED$6+$D86</f>
        <v>5.7000000000000002E-2</v>
      </c>
      <c r="EE87" s="46">
        <f t="shared" ref="EE87" si="3087">EE$6+$D86</f>
        <v>5.7000000000000002E-2</v>
      </c>
      <c r="EF87" s="46">
        <f t="shared" ref="EF87" si="3088">EF$6+$D86</f>
        <v>5.7000000000000002E-2</v>
      </c>
      <c r="EG87" s="46">
        <f t="shared" ref="EG87" si="3089">EG$6+$D86</f>
        <v>5.7000000000000002E-2</v>
      </c>
      <c r="EH87" s="46">
        <f t="shared" ref="EH87" si="3090">EH$6+$D86</f>
        <v>5.7000000000000002E-2</v>
      </c>
      <c r="EI87" s="46">
        <f t="shared" ref="EI87" si="3091">EI$6+$D86</f>
        <v>5.7000000000000002E-2</v>
      </c>
      <c r="EJ87" s="46">
        <f t="shared" ref="EJ87" si="3092">EJ$6+$D86</f>
        <v>5.7000000000000002E-2</v>
      </c>
      <c r="EK87" s="46">
        <f t="shared" ref="EK87" si="3093">EK$6+$D86</f>
        <v>5.7000000000000002E-2</v>
      </c>
      <c r="EL87" s="46">
        <f t="shared" ref="EL87" si="3094">EL$6+$D86</f>
        <v>5.7000000000000002E-2</v>
      </c>
      <c r="EM87" s="46">
        <f t="shared" ref="EM87" si="3095">EM$6+$D86</f>
        <v>5.7000000000000002E-2</v>
      </c>
      <c r="EN87" s="46">
        <f t="shared" ref="EN87" si="3096">EN$6+$D86</f>
        <v>5.7000000000000002E-2</v>
      </c>
      <c r="EO87" s="46">
        <f t="shared" ref="EO87" si="3097">EO$6+$D86</f>
        <v>5.7000000000000002E-2</v>
      </c>
      <c r="EP87" s="46">
        <f t="shared" ref="EP87" si="3098">EP$6+$D86</f>
        <v>5.7000000000000002E-2</v>
      </c>
      <c r="EQ87" s="46">
        <f t="shared" ref="EQ87" si="3099">EQ$6+$D86</f>
        <v>5.7000000000000002E-2</v>
      </c>
      <c r="ER87" s="46">
        <f t="shared" ref="ER87" si="3100">ER$6+$D86</f>
        <v>5.7000000000000002E-2</v>
      </c>
      <c r="ES87" s="46">
        <f t="shared" ref="ES87" si="3101">ES$6+$D86</f>
        <v>5.7000000000000002E-2</v>
      </c>
      <c r="ET87" s="46">
        <f t="shared" ref="ET87" si="3102">ET$6+$D86</f>
        <v>5.7000000000000002E-2</v>
      </c>
      <c r="EU87" s="46">
        <f t="shared" ref="EU87" si="3103">EU$6+$D86</f>
        <v>5.7000000000000002E-2</v>
      </c>
      <c r="EV87" s="46">
        <f t="shared" ref="EV87" si="3104">EV$6+$D86</f>
        <v>5.7000000000000002E-2</v>
      </c>
      <c r="EW87" s="46">
        <f t="shared" ref="EW87" si="3105">EW$6+$D86</f>
        <v>5.7000000000000002E-2</v>
      </c>
      <c r="EX87" s="46">
        <f t="shared" ref="EX87" si="3106">EX$6+$D86</f>
        <v>5.7000000000000002E-2</v>
      </c>
      <c r="EY87" s="46">
        <f t="shared" ref="EY87" si="3107">EY$6+$D86</f>
        <v>5.7000000000000002E-2</v>
      </c>
      <c r="EZ87" s="46">
        <f t="shared" ref="EZ87" si="3108">EZ$6+$D86</f>
        <v>5.7000000000000002E-2</v>
      </c>
      <c r="FA87" s="46">
        <f t="shared" ref="FA87" si="3109">FA$6+$D86</f>
        <v>5.7000000000000002E-2</v>
      </c>
      <c r="FB87" s="46">
        <f t="shared" ref="FB87" si="3110">FB$6+$D86</f>
        <v>5.7000000000000002E-2</v>
      </c>
      <c r="FC87" s="46">
        <f t="shared" ref="FC87" si="3111">FC$6+$D86</f>
        <v>5.7000000000000002E-2</v>
      </c>
      <c r="FD87" s="46">
        <f t="shared" ref="FD87" si="3112">FD$6+$D86</f>
        <v>5.7000000000000002E-2</v>
      </c>
      <c r="FE87" s="46">
        <f t="shared" ref="FE87" si="3113">FE$6+$D86</f>
        <v>5.7000000000000002E-2</v>
      </c>
      <c r="FF87" s="46">
        <f t="shared" ref="FF87" si="3114">FF$6+$D86</f>
        <v>5.7000000000000002E-2</v>
      </c>
      <c r="FG87" s="46">
        <f t="shared" ref="FG87" si="3115">FG$6+$D86</f>
        <v>5.7000000000000002E-2</v>
      </c>
      <c r="FH87" s="46">
        <f t="shared" ref="FH87" si="3116">FH$6+$D86</f>
        <v>5.7000000000000002E-2</v>
      </c>
      <c r="FI87" s="46">
        <f t="shared" ref="FI87" si="3117">FI$6+$D86</f>
        <v>5.7000000000000002E-2</v>
      </c>
      <c r="FJ87" s="46">
        <f t="shared" ref="FJ87" si="3118">FJ$6+$D86</f>
        <v>5.7000000000000002E-2</v>
      </c>
      <c r="FK87" s="46">
        <f t="shared" ref="FK87" si="3119">FK$6+$D86</f>
        <v>5.7000000000000002E-2</v>
      </c>
      <c r="FL87" s="46">
        <f t="shared" ref="FL87" si="3120">FL$6+$D86</f>
        <v>5.7000000000000002E-2</v>
      </c>
      <c r="FM87" s="46">
        <f t="shared" ref="FM87" si="3121">FM$6+$D86</f>
        <v>5.7000000000000002E-2</v>
      </c>
      <c r="FN87" s="46">
        <f t="shared" ref="FN87" si="3122">FN$6+$D86</f>
        <v>5.7000000000000002E-2</v>
      </c>
      <c r="FO87" s="46">
        <f t="shared" ref="FO87" si="3123">FO$6+$D86</f>
        <v>5.7000000000000002E-2</v>
      </c>
      <c r="FP87" s="46">
        <f t="shared" ref="FP87" si="3124">FP$6+$D86</f>
        <v>5.7000000000000002E-2</v>
      </c>
      <c r="FQ87" s="46">
        <f t="shared" ref="FQ87" si="3125">FQ$6+$D86</f>
        <v>5.7000000000000002E-2</v>
      </c>
      <c r="FR87" s="46">
        <f t="shared" ref="FR87" si="3126">FR$6+$D86</f>
        <v>5.7000000000000002E-2</v>
      </c>
      <c r="FS87" s="46">
        <f t="shared" ref="FS87" si="3127">FS$6+$D86</f>
        <v>5.7000000000000002E-2</v>
      </c>
      <c r="FT87" s="46">
        <f t="shared" ref="FT87" si="3128">FT$6+$D86</f>
        <v>5.7000000000000002E-2</v>
      </c>
      <c r="FU87" s="46">
        <f t="shared" ref="FU87" si="3129">FU$6+$D86</f>
        <v>5.7000000000000002E-2</v>
      </c>
      <c r="FV87" s="46">
        <f t="shared" ref="FV87" si="3130">FV$6+$D86</f>
        <v>5.7000000000000002E-2</v>
      </c>
      <c r="FW87" s="46">
        <f t="shared" ref="FW87" si="3131">FW$6+$D86</f>
        <v>5.7000000000000002E-2</v>
      </c>
      <c r="FX87" s="46">
        <f t="shared" ref="FX87" si="3132">FX$6+$D86</f>
        <v>5.7000000000000002E-2</v>
      </c>
      <c r="FY87" s="46">
        <f t="shared" ref="FY87" si="3133">FY$6+$D86</f>
        <v>5.7000000000000002E-2</v>
      </c>
      <c r="FZ87" s="46">
        <f t="shared" ref="FZ87" si="3134">FZ$6+$D86</f>
        <v>5.7000000000000002E-2</v>
      </c>
      <c r="GA87" s="46">
        <f t="shared" ref="GA87" si="3135">GA$6+$D86</f>
        <v>5.7000000000000002E-2</v>
      </c>
      <c r="GB87" s="46">
        <f t="shared" ref="GB87" si="3136">GB$6+$D86</f>
        <v>5.7000000000000002E-2</v>
      </c>
      <c r="GC87" s="46">
        <f t="shared" ref="GC87" si="3137">GC$6+$D86</f>
        <v>5.7000000000000002E-2</v>
      </c>
      <c r="GD87" s="46">
        <f t="shared" ref="GD87" si="3138">GD$6+$D86</f>
        <v>5.7000000000000002E-2</v>
      </c>
      <c r="GE87" s="46">
        <f t="shared" ref="GE87" si="3139">GE$6+$D86</f>
        <v>5.7000000000000002E-2</v>
      </c>
      <c r="GF87" s="46">
        <f t="shared" ref="GF87" si="3140">GF$6+$D86</f>
        <v>5.7000000000000002E-2</v>
      </c>
      <c r="GG87" s="46">
        <f t="shared" ref="GG87" si="3141">GG$6+$D86</f>
        <v>5.7000000000000002E-2</v>
      </c>
      <c r="GH87" s="46">
        <f t="shared" ref="GH87" si="3142">GH$6+$D86</f>
        <v>5.7000000000000002E-2</v>
      </c>
      <c r="GI87" s="46">
        <f t="shared" ref="GI87" si="3143">GI$6+$D86</f>
        <v>5.7000000000000002E-2</v>
      </c>
      <c r="GJ87" s="46">
        <f t="shared" ref="GJ87" si="3144">GJ$6+$D86</f>
        <v>5.7000000000000002E-2</v>
      </c>
      <c r="GK87" s="46">
        <f t="shared" ref="GK87" si="3145">GK$6+$D86</f>
        <v>5.7000000000000002E-2</v>
      </c>
      <c r="GL87" s="46">
        <f t="shared" ref="GL87" si="3146">GL$6+$D86</f>
        <v>5.7000000000000002E-2</v>
      </c>
      <c r="GM87" s="46">
        <f t="shared" ref="GM87" si="3147">GM$6+$D86</f>
        <v>5.7000000000000002E-2</v>
      </c>
      <c r="GN87" s="46">
        <f t="shared" ref="GN87" si="3148">GN$6+$D86</f>
        <v>5.7000000000000002E-2</v>
      </c>
      <c r="GO87" s="46">
        <f t="shared" ref="GO87" si="3149">GO$6+$D86</f>
        <v>5.7000000000000002E-2</v>
      </c>
      <c r="GP87" s="46">
        <f t="shared" ref="GP87" si="3150">GP$6+$D86</f>
        <v>5.7000000000000002E-2</v>
      </c>
      <c r="GQ87" s="46">
        <f t="shared" ref="GQ87" si="3151">GQ$6+$D86</f>
        <v>5.7000000000000002E-2</v>
      </c>
      <c r="GR87" s="46">
        <f t="shared" ref="GR87" si="3152">GR$6+$D86</f>
        <v>5.7000000000000002E-2</v>
      </c>
      <c r="GS87" s="46">
        <f t="shared" ref="GS87" si="3153">GS$6+$D86</f>
        <v>5.7000000000000002E-2</v>
      </c>
      <c r="GT87" s="46">
        <f t="shared" ref="GT87" si="3154">GT$6+$D86</f>
        <v>5.7000000000000002E-2</v>
      </c>
      <c r="GU87" s="46">
        <f t="shared" ref="GU87" si="3155">GU$6+$D86</f>
        <v>5.7000000000000002E-2</v>
      </c>
      <c r="GV87" s="46">
        <f t="shared" ref="GV87" si="3156">GV$6+$D86</f>
        <v>5.7000000000000002E-2</v>
      </c>
      <c r="GW87" s="46">
        <f t="shared" ref="GW87" si="3157">GW$6+$D86</f>
        <v>5.7000000000000002E-2</v>
      </c>
      <c r="GX87" s="46">
        <f t="shared" ref="GX87" si="3158">GX$6+$D86</f>
        <v>5.7000000000000002E-2</v>
      </c>
      <c r="GY87" s="46">
        <f t="shared" ref="GY87" si="3159">GY$6+$D86</f>
        <v>5.7000000000000002E-2</v>
      </c>
      <c r="GZ87" s="46">
        <f t="shared" ref="GZ87" si="3160">GZ$6+$D86</f>
        <v>5.7000000000000002E-2</v>
      </c>
      <c r="HA87" s="46">
        <f t="shared" ref="HA87" si="3161">HA$6+$D86</f>
        <v>5.7000000000000002E-2</v>
      </c>
      <c r="HB87" s="46">
        <f t="shared" ref="HB87" si="3162">HB$6+$D86</f>
        <v>5.7000000000000002E-2</v>
      </c>
      <c r="HC87" s="46">
        <f t="shared" ref="HC87" si="3163">HC$6+$D86</f>
        <v>5.7000000000000002E-2</v>
      </c>
      <c r="HD87" s="46">
        <f t="shared" ref="HD87" si="3164">HD$6+$D86</f>
        <v>5.7000000000000002E-2</v>
      </c>
      <c r="HE87" s="46">
        <f t="shared" ref="HE87" si="3165">HE$6+$D86</f>
        <v>5.7000000000000002E-2</v>
      </c>
      <c r="HF87" s="46">
        <f t="shared" ref="HF87" si="3166">HF$6+$D86</f>
        <v>5.7000000000000002E-2</v>
      </c>
      <c r="HG87" s="46">
        <f t="shared" ref="HG87" si="3167">HG$6+$D86</f>
        <v>5.7000000000000002E-2</v>
      </c>
      <c r="HH87" s="46">
        <f t="shared" ref="HH87" si="3168">HH$6+$D86</f>
        <v>5.7000000000000002E-2</v>
      </c>
      <c r="HI87" s="46">
        <f t="shared" ref="HI87" si="3169">HI$6+$D86</f>
        <v>5.7000000000000002E-2</v>
      </c>
      <c r="HJ87" s="46">
        <f t="shared" ref="HJ87" si="3170">HJ$6+$D86</f>
        <v>5.7000000000000002E-2</v>
      </c>
      <c r="HK87" s="46">
        <f t="shared" ref="HK87" si="3171">HK$6+$D86</f>
        <v>5.7000000000000002E-2</v>
      </c>
      <c r="HL87" s="46">
        <f t="shared" ref="HL87" si="3172">HL$6+$D86</f>
        <v>5.7000000000000002E-2</v>
      </c>
      <c r="HM87" s="46">
        <f t="shared" ref="HM87" si="3173">HM$6+$D86</f>
        <v>5.7000000000000002E-2</v>
      </c>
      <c r="HN87" s="46">
        <f t="shared" ref="HN87" si="3174">HN$6+$D86</f>
        <v>5.7000000000000002E-2</v>
      </c>
      <c r="HO87" s="46">
        <f t="shared" ref="HO87" si="3175">HO$6+$D86</f>
        <v>5.7000000000000002E-2</v>
      </c>
      <c r="HP87" s="46">
        <f t="shared" ref="HP87" si="3176">HP$6+$D86</f>
        <v>5.7000000000000002E-2</v>
      </c>
      <c r="HQ87" s="46">
        <f t="shared" ref="HQ87" si="3177">HQ$6+$D86</f>
        <v>5.7000000000000002E-2</v>
      </c>
      <c r="HR87" s="46">
        <f t="shared" ref="HR87" si="3178">HR$6+$D86</f>
        <v>5.7000000000000002E-2</v>
      </c>
      <c r="HS87" s="46">
        <f t="shared" ref="HS87" si="3179">HS$6+$D86</f>
        <v>5.7000000000000002E-2</v>
      </c>
      <c r="HT87" s="46">
        <f t="shared" ref="HT87" si="3180">HT$6+$D86</f>
        <v>5.7000000000000002E-2</v>
      </c>
      <c r="HU87" s="46">
        <f t="shared" ref="HU87" si="3181">HU$6+$D86</f>
        <v>5.7000000000000002E-2</v>
      </c>
      <c r="HV87" s="46">
        <f t="shared" ref="HV87" si="3182">HV$6+$D86</f>
        <v>5.7000000000000002E-2</v>
      </c>
      <c r="HW87" s="46">
        <f t="shared" ref="HW87" si="3183">HW$6+$D86</f>
        <v>5.7000000000000002E-2</v>
      </c>
      <c r="HX87" s="46">
        <f t="shared" ref="HX87" si="3184">HX$6+$D86</f>
        <v>5.7000000000000002E-2</v>
      </c>
      <c r="HY87" s="46">
        <f t="shared" ref="HY87" si="3185">HY$6+$D86</f>
        <v>5.7000000000000002E-2</v>
      </c>
      <c r="HZ87" s="46">
        <f t="shared" ref="HZ87" si="3186">HZ$6+$D86</f>
        <v>5.7000000000000002E-2</v>
      </c>
      <c r="IA87" s="46">
        <f t="shared" ref="IA87" si="3187">IA$6+$D86</f>
        <v>5.7000000000000002E-2</v>
      </c>
      <c r="IB87" s="46">
        <f t="shared" ref="IB87" si="3188">IB$6+$D86</f>
        <v>5.7000000000000002E-2</v>
      </c>
      <c r="IC87" s="46">
        <f t="shared" ref="IC87" si="3189">IC$6+$D86</f>
        <v>5.7000000000000002E-2</v>
      </c>
      <c r="ID87" s="46">
        <f t="shared" ref="ID87" si="3190">ID$6+$D86</f>
        <v>5.7000000000000002E-2</v>
      </c>
      <c r="IE87" s="46">
        <f t="shared" ref="IE87" si="3191">IE$6+$D86</f>
        <v>5.7000000000000002E-2</v>
      </c>
      <c r="IF87" s="46">
        <f t="shared" ref="IF87" si="3192">IF$6+$D86</f>
        <v>5.7000000000000002E-2</v>
      </c>
      <c r="IG87" s="46">
        <f t="shared" ref="IG87" si="3193">IG$6+$D86</f>
        <v>5.7000000000000002E-2</v>
      </c>
      <c r="IH87" s="46">
        <f t="shared" ref="IH87" si="3194">IH$6+$D86</f>
        <v>5.7000000000000002E-2</v>
      </c>
      <c r="II87" s="46">
        <f t="shared" ref="II87" si="3195">II$6+$D86</f>
        <v>5.7000000000000002E-2</v>
      </c>
      <c r="IJ87" s="46">
        <f t="shared" ref="IJ87" si="3196">IJ$6+$D86</f>
        <v>5.7000000000000002E-2</v>
      </c>
      <c r="IK87" s="46">
        <f t="shared" ref="IK87" si="3197">IK$6+$D86</f>
        <v>5.7000000000000002E-2</v>
      </c>
      <c r="IL87" s="46">
        <f t="shared" ref="IL87" si="3198">IL$6+$D86</f>
        <v>5.7000000000000002E-2</v>
      </c>
      <c r="IM87" s="46">
        <f t="shared" ref="IM87" si="3199">IM$6+$D86</f>
        <v>5.7000000000000002E-2</v>
      </c>
      <c r="IN87" s="46">
        <f t="shared" ref="IN87" si="3200">IN$6+$D86</f>
        <v>5.7000000000000002E-2</v>
      </c>
      <c r="IO87" s="46">
        <f t="shared" ref="IO87" si="3201">IO$6+$D86</f>
        <v>5.7000000000000002E-2</v>
      </c>
      <c r="IP87" s="46">
        <f t="shared" ref="IP87" si="3202">IP$6+$D86</f>
        <v>5.7000000000000002E-2</v>
      </c>
      <c r="IQ87" s="46">
        <f t="shared" ref="IQ87" si="3203">IQ$6+$D86</f>
        <v>5.7000000000000002E-2</v>
      </c>
      <c r="IR87" s="46">
        <f t="shared" ref="IR87" si="3204">IR$6+$D86</f>
        <v>5.7000000000000002E-2</v>
      </c>
      <c r="IS87" s="46">
        <f t="shared" ref="IS87" si="3205">IS$6+$D86</f>
        <v>5.7000000000000002E-2</v>
      </c>
      <c r="IT87" s="46">
        <f t="shared" ref="IT87" si="3206">IT$6+$D86</f>
        <v>5.7000000000000002E-2</v>
      </c>
      <c r="IU87" s="46">
        <f t="shared" ref="IU87" si="3207">IU$6+$D86</f>
        <v>5.7000000000000002E-2</v>
      </c>
      <c r="IV87" s="46">
        <f t="shared" ref="IV87" si="3208">IV$6+$D86</f>
        <v>5.7000000000000002E-2</v>
      </c>
      <c r="IW87" s="46">
        <f t="shared" ref="IW87" si="3209">IW$6+$D86</f>
        <v>5.7000000000000002E-2</v>
      </c>
      <c r="IX87" s="46">
        <f t="shared" ref="IX87" si="3210">IX$6+$D86</f>
        <v>5.7000000000000002E-2</v>
      </c>
      <c r="IY87" s="46">
        <f t="shared" ref="IY87" si="3211">IY$6+$D86</f>
        <v>5.7000000000000002E-2</v>
      </c>
      <c r="IZ87" s="46">
        <f t="shared" ref="IZ87" si="3212">IZ$6+$D86</f>
        <v>5.7000000000000002E-2</v>
      </c>
      <c r="JA87" s="46">
        <f t="shared" ref="JA87" si="3213">JA$6+$D86</f>
        <v>5.7000000000000002E-2</v>
      </c>
      <c r="JB87" s="46">
        <f t="shared" ref="JB87" si="3214">JB$6+$D86</f>
        <v>5.7000000000000002E-2</v>
      </c>
      <c r="JC87" s="46">
        <f t="shared" ref="JC87" si="3215">JC$6+$D86</f>
        <v>5.7000000000000002E-2</v>
      </c>
      <c r="JD87" s="46">
        <f t="shared" ref="JD87" si="3216">JD$6+$D86</f>
        <v>5.7000000000000002E-2</v>
      </c>
      <c r="JE87" s="46">
        <f t="shared" ref="JE87" si="3217">JE$6+$D86</f>
        <v>5.7000000000000002E-2</v>
      </c>
      <c r="JF87" s="46">
        <f t="shared" ref="JF87" si="3218">JF$6+$D86</f>
        <v>5.7000000000000002E-2</v>
      </c>
      <c r="JG87" s="46">
        <f t="shared" ref="JG87" si="3219">JG$6+$D86</f>
        <v>5.7000000000000002E-2</v>
      </c>
      <c r="JH87" s="46">
        <f t="shared" ref="JH87" si="3220">JH$6+$D86</f>
        <v>5.7000000000000002E-2</v>
      </c>
      <c r="JI87" s="46">
        <f t="shared" ref="JI87" si="3221">JI$6+$D86</f>
        <v>5.7000000000000002E-2</v>
      </c>
      <c r="JJ87" s="46">
        <f t="shared" ref="JJ87" si="3222">JJ$6+$D86</f>
        <v>5.7000000000000002E-2</v>
      </c>
      <c r="JK87" s="46">
        <f t="shared" ref="JK87" si="3223">JK$6+$D86</f>
        <v>5.7000000000000002E-2</v>
      </c>
      <c r="JL87" s="46">
        <f t="shared" ref="JL87" si="3224">JL$6+$D86</f>
        <v>5.7000000000000002E-2</v>
      </c>
      <c r="JM87" s="46">
        <f t="shared" ref="JM87" si="3225">JM$6+$D86</f>
        <v>5.7000000000000002E-2</v>
      </c>
      <c r="JN87" s="46">
        <f t="shared" ref="JN87" si="3226">JN$6+$D86</f>
        <v>5.7000000000000002E-2</v>
      </c>
      <c r="JO87" s="46">
        <f t="shared" ref="JO87" si="3227">JO$6+$D86</f>
        <v>5.7000000000000002E-2</v>
      </c>
      <c r="JP87" s="46">
        <f t="shared" ref="JP87" si="3228">JP$6+$D86</f>
        <v>5.7000000000000002E-2</v>
      </c>
      <c r="JQ87" s="46">
        <f t="shared" ref="JQ87" si="3229">JQ$6+$D86</f>
        <v>5.7000000000000002E-2</v>
      </c>
      <c r="JR87" s="46">
        <f t="shared" ref="JR87" si="3230">JR$6+$D86</f>
        <v>5.7000000000000002E-2</v>
      </c>
      <c r="JS87" s="46">
        <f t="shared" ref="JS87" si="3231">JS$6+$D86</f>
        <v>5.7000000000000002E-2</v>
      </c>
      <c r="JT87" s="46">
        <f t="shared" ref="JT87" si="3232">JT$6+$D86</f>
        <v>5.7000000000000002E-2</v>
      </c>
      <c r="JU87" s="46">
        <f t="shared" ref="JU87" si="3233">JU$6+$D86</f>
        <v>5.7000000000000002E-2</v>
      </c>
      <c r="JV87" s="46">
        <f t="shared" ref="JV87" si="3234">JV$6+$D86</f>
        <v>5.7000000000000002E-2</v>
      </c>
      <c r="JW87" s="46">
        <f t="shared" ref="JW87" si="3235">JW$6+$D86</f>
        <v>5.7000000000000002E-2</v>
      </c>
      <c r="JX87" s="46">
        <f t="shared" ref="JX87" si="3236">JX$6+$D86</f>
        <v>5.7000000000000002E-2</v>
      </c>
      <c r="JY87" s="46">
        <f t="shared" ref="JY87" si="3237">JY$6+$D86</f>
        <v>5.7000000000000002E-2</v>
      </c>
      <c r="JZ87" s="46">
        <f t="shared" ref="JZ87" si="3238">JZ$6+$D86</f>
        <v>5.7000000000000002E-2</v>
      </c>
      <c r="KA87" s="46">
        <f t="shared" ref="KA87" si="3239">KA$6+$D86</f>
        <v>5.7000000000000002E-2</v>
      </c>
      <c r="KB87" s="46">
        <f t="shared" ref="KB87" si="3240">KB$6+$D86</f>
        <v>5.7000000000000002E-2</v>
      </c>
      <c r="KC87" s="46">
        <f t="shared" ref="KC87" si="3241">KC$6+$D86</f>
        <v>5.7000000000000002E-2</v>
      </c>
      <c r="KD87" s="46">
        <f t="shared" ref="KD87" si="3242">KD$6+$D86</f>
        <v>5.7000000000000002E-2</v>
      </c>
      <c r="KE87" s="46">
        <f t="shared" ref="KE87" si="3243">KE$6+$D86</f>
        <v>5.7000000000000002E-2</v>
      </c>
      <c r="KF87" s="46">
        <f t="shared" ref="KF87" si="3244">KF$6+$D86</f>
        <v>5.7000000000000002E-2</v>
      </c>
      <c r="KG87" s="46">
        <f t="shared" ref="KG87" si="3245">KG$6+$D86</f>
        <v>5.7000000000000002E-2</v>
      </c>
      <c r="KH87" s="46">
        <f t="shared" ref="KH87" si="3246">KH$6+$D86</f>
        <v>5.7000000000000002E-2</v>
      </c>
      <c r="KI87" s="46">
        <f t="shared" ref="KI87" si="3247">KI$6+$D86</f>
        <v>5.7000000000000002E-2</v>
      </c>
      <c r="KJ87" s="46">
        <f t="shared" ref="KJ87" si="3248">KJ$6+$D86</f>
        <v>5.7000000000000002E-2</v>
      </c>
      <c r="KK87" s="46">
        <f t="shared" ref="KK87" si="3249">KK$6+$D86</f>
        <v>5.7000000000000002E-2</v>
      </c>
      <c r="KL87" s="46">
        <f t="shared" ref="KL87" si="3250">KL$6+$D86</f>
        <v>5.7000000000000002E-2</v>
      </c>
      <c r="KM87" s="46">
        <f t="shared" ref="KM87" si="3251">KM$6+$D86</f>
        <v>5.7000000000000002E-2</v>
      </c>
      <c r="KN87" s="46">
        <f t="shared" ref="KN87" si="3252">KN$6+$D86</f>
        <v>5.7000000000000002E-2</v>
      </c>
      <c r="KO87" s="46">
        <f t="shared" ref="KO87" si="3253">KO$6+$D86</f>
        <v>5.7000000000000002E-2</v>
      </c>
      <c r="KP87" s="46">
        <f t="shared" ref="KP87" si="3254">KP$6+$D86</f>
        <v>5.7000000000000002E-2</v>
      </c>
      <c r="KQ87" s="46">
        <f t="shared" ref="KQ87" si="3255">KQ$6+$D86</f>
        <v>5.7000000000000002E-2</v>
      </c>
      <c r="KR87" s="46">
        <f t="shared" ref="KR87" si="3256">KR$6+$D86</f>
        <v>5.7000000000000002E-2</v>
      </c>
      <c r="KS87" s="46">
        <f t="shared" ref="KS87" si="3257">KS$6+$D86</f>
        <v>5.7000000000000002E-2</v>
      </c>
      <c r="KT87" s="46">
        <f t="shared" ref="KT87" si="3258">KT$6+$D86</f>
        <v>5.7000000000000002E-2</v>
      </c>
      <c r="KU87" s="46">
        <f t="shared" ref="KU87" si="3259">KU$6+$D86</f>
        <v>5.7000000000000002E-2</v>
      </c>
      <c r="KV87" s="46">
        <f t="shared" ref="KV87" si="3260">KV$6+$D86</f>
        <v>5.7000000000000002E-2</v>
      </c>
      <c r="KW87" s="46">
        <f t="shared" ref="KW87" si="3261">KW$6+$D86</f>
        <v>5.7000000000000002E-2</v>
      </c>
      <c r="KX87" s="46">
        <f t="shared" ref="KX87" si="3262">KX$6+$D86</f>
        <v>5.7000000000000002E-2</v>
      </c>
      <c r="KY87" s="46">
        <f t="shared" ref="KY87" si="3263">KY$6+$D86</f>
        <v>5.7000000000000002E-2</v>
      </c>
      <c r="KZ87" s="46">
        <f t="shared" ref="KZ87" si="3264">KZ$6+$D86</f>
        <v>5.7000000000000002E-2</v>
      </c>
      <c r="LA87" s="46">
        <f t="shared" ref="LA87" si="3265">LA$6+$D86</f>
        <v>5.7000000000000002E-2</v>
      </c>
      <c r="LB87" s="46">
        <f t="shared" ref="LB87" si="3266">LB$6+$D86</f>
        <v>5.7000000000000002E-2</v>
      </c>
      <c r="LC87" s="46">
        <f t="shared" ref="LC87" si="3267">LC$6+$D86</f>
        <v>5.7000000000000002E-2</v>
      </c>
      <c r="LD87" s="46">
        <f t="shared" ref="LD87" si="3268">LD$6+$D86</f>
        <v>5.7000000000000002E-2</v>
      </c>
      <c r="LE87" s="46">
        <f t="shared" ref="LE87" si="3269">LE$6+$D86</f>
        <v>5.7000000000000002E-2</v>
      </c>
      <c r="LF87" s="46">
        <f t="shared" ref="LF87" si="3270">LF$6+$D86</f>
        <v>5.7000000000000002E-2</v>
      </c>
      <c r="LG87" s="46">
        <f t="shared" ref="LG87" si="3271">LG$6+$D86</f>
        <v>5.7000000000000002E-2</v>
      </c>
      <c r="LH87" s="46">
        <f t="shared" ref="LH87" si="3272">LH$6+$D86</f>
        <v>5.7000000000000002E-2</v>
      </c>
      <c r="LI87" s="46">
        <f t="shared" ref="LI87" si="3273">LI$6+$D86</f>
        <v>5.7000000000000002E-2</v>
      </c>
      <c r="LJ87" s="46">
        <f t="shared" ref="LJ87" si="3274">LJ$6+$D86</f>
        <v>5.7000000000000002E-2</v>
      </c>
      <c r="LK87" s="46">
        <f t="shared" ref="LK87" si="3275">LK$6+$D86</f>
        <v>5.7000000000000002E-2</v>
      </c>
      <c r="LL87" s="46">
        <f t="shared" ref="LL87" si="3276">LL$6+$D86</f>
        <v>5.7000000000000002E-2</v>
      </c>
      <c r="LM87" s="46">
        <f t="shared" ref="LM87" si="3277">LM$6+$D86</f>
        <v>5.7000000000000002E-2</v>
      </c>
      <c r="LN87" s="46">
        <f t="shared" ref="LN87" si="3278">LN$6+$D86</f>
        <v>5.7000000000000002E-2</v>
      </c>
      <c r="LO87" s="46">
        <f t="shared" ref="LO87" si="3279">LO$6+$D86</f>
        <v>5.7000000000000002E-2</v>
      </c>
      <c r="LP87" s="46">
        <f t="shared" ref="LP87" si="3280">LP$6+$D86</f>
        <v>5.7000000000000002E-2</v>
      </c>
      <c r="LQ87" s="46">
        <f t="shared" ref="LQ87" si="3281">LQ$6+$D86</f>
        <v>5.7000000000000002E-2</v>
      </c>
      <c r="LR87" s="46">
        <f t="shared" ref="LR87" si="3282">LR$6+$D86</f>
        <v>5.7000000000000002E-2</v>
      </c>
      <c r="LS87" s="46">
        <f t="shared" ref="LS87" si="3283">LS$6+$D86</f>
        <v>5.7000000000000002E-2</v>
      </c>
      <c r="LT87" s="46">
        <f t="shared" ref="LT87" si="3284">LT$6+$D86</f>
        <v>5.7000000000000002E-2</v>
      </c>
      <c r="LU87" s="46">
        <f t="shared" ref="LU87" si="3285">LU$6+$D86</f>
        <v>5.7000000000000002E-2</v>
      </c>
      <c r="LV87" s="46">
        <f t="shared" ref="LV87" si="3286">LV$6+$D86</f>
        <v>5.7000000000000002E-2</v>
      </c>
      <c r="LW87" s="46">
        <f t="shared" ref="LW87" si="3287">LW$6+$D86</f>
        <v>5.7000000000000002E-2</v>
      </c>
      <c r="LX87" s="46">
        <f t="shared" ref="LX87" si="3288">LX$6+$D86</f>
        <v>5.7000000000000002E-2</v>
      </c>
      <c r="LY87" s="46">
        <f t="shared" ref="LY87" si="3289">LY$6+$D86</f>
        <v>5.7000000000000002E-2</v>
      </c>
      <c r="LZ87" s="46">
        <f t="shared" ref="LZ87" si="3290">LZ$6+$D86</f>
        <v>5.7000000000000002E-2</v>
      </c>
      <c r="MA87" s="46">
        <f t="shared" ref="MA87" si="3291">MA$6+$D86</f>
        <v>5.7000000000000002E-2</v>
      </c>
      <c r="MB87" s="46">
        <f t="shared" ref="MB87" si="3292">MB$6+$D86</f>
        <v>5.7000000000000002E-2</v>
      </c>
      <c r="MC87" s="46">
        <f t="shared" ref="MC87" si="3293">MC$6+$D86</f>
        <v>5.7000000000000002E-2</v>
      </c>
      <c r="MD87" s="46">
        <f t="shared" ref="MD87" si="3294">MD$6+$D86</f>
        <v>5.7000000000000002E-2</v>
      </c>
      <c r="ME87" s="46">
        <f t="shared" ref="ME87" si="3295">ME$6+$D86</f>
        <v>5.7000000000000002E-2</v>
      </c>
      <c r="MF87" s="46">
        <f t="shared" ref="MF87" si="3296">MF$6+$D86</f>
        <v>5.7000000000000002E-2</v>
      </c>
      <c r="MG87" s="46">
        <f t="shared" ref="MG87" si="3297">MG$6+$D86</f>
        <v>5.7000000000000002E-2</v>
      </c>
      <c r="MH87" s="46">
        <f t="shared" ref="MH87" si="3298">MH$6+$D86</f>
        <v>5.7000000000000002E-2</v>
      </c>
      <c r="MI87" s="46">
        <f t="shared" ref="MI87" si="3299">MI$6+$D86</f>
        <v>5.7000000000000002E-2</v>
      </c>
      <c r="MJ87" s="46">
        <f t="shared" ref="MJ87" si="3300">MJ$6+$D86</f>
        <v>5.7000000000000002E-2</v>
      </c>
      <c r="MK87" s="46">
        <f t="shared" ref="MK87" si="3301">MK$6+$D86</f>
        <v>5.7000000000000002E-2</v>
      </c>
      <c r="ML87" s="46">
        <f t="shared" ref="ML87" si="3302">ML$6+$D86</f>
        <v>5.7000000000000002E-2</v>
      </c>
      <c r="MM87" s="46">
        <f t="shared" ref="MM87" si="3303">MM$6+$D86</f>
        <v>5.7000000000000002E-2</v>
      </c>
      <c r="MN87" s="46">
        <f t="shared" ref="MN87" si="3304">MN$6+$D86</f>
        <v>5.7000000000000002E-2</v>
      </c>
      <c r="MO87" s="46">
        <f t="shared" ref="MO87" si="3305">MO$6+$D86</f>
        <v>5.7000000000000002E-2</v>
      </c>
      <c r="MP87" s="46">
        <f t="shared" ref="MP87" si="3306">MP$6+$D86</f>
        <v>5.7000000000000002E-2</v>
      </c>
      <c r="MQ87" s="46">
        <f t="shared" ref="MQ87" si="3307">MQ$6+$D86</f>
        <v>5.7000000000000002E-2</v>
      </c>
      <c r="MR87" s="46">
        <f t="shared" ref="MR87" si="3308">MR$6+$D86</f>
        <v>5.7000000000000002E-2</v>
      </c>
      <c r="MS87" s="46">
        <f t="shared" ref="MS87" si="3309">MS$6+$D86</f>
        <v>5.7000000000000002E-2</v>
      </c>
      <c r="MT87" s="46">
        <f t="shared" ref="MT87" si="3310">MT$6+$D86</f>
        <v>5.7000000000000002E-2</v>
      </c>
      <c r="MU87" s="46">
        <f t="shared" ref="MU87" si="3311">MU$6+$D86</f>
        <v>5.7000000000000002E-2</v>
      </c>
      <c r="MV87" s="46">
        <f t="shared" ref="MV87" si="3312">MV$6+$D86</f>
        <v>5.7000000000000002E-2</v>
      </c>
      <c r="MW87" s="46">
        <f t="shared" ref="MW87" si="3313">MW$6+$D86</f>
        <v>5.7000000000000002E-2</v>
      </c>
      <c r="MX87" s="46">
        <f t="shared" ref="MX87" si="3314">MX$6+$D86</f>
        <v>5.7000000000000002E-2</v>
      </c>
      <c r="MY87" s="46">
        <f t="shared" ref="MY87" si="3315">MY$6+$D86</f>
        <v>5.7000000000000002E-2</v>
      </c>
      <c r="MZ87" s="46">
        <f t="shared" ref="MZ87" si="3316">MZ$6+$D86</f>
        <v>5.7000000000000002E-2</v>
      </c>
      <c r="NA87" s="46">
        <f t="shared" ref="NA87" si="3317">NA$6+$D86</f>
        <v>5.7000000000000002E-2</v>
      </c>
      <c r="NB87" s="46">
        <f t="shared" ref="NB87" si="3318">NB$6+$D86</f>
        <v>5.7000000000000002E-2</v>
      </c>
      <c r="NC87" s="46">
        <f t="shared" ref="NC87" si="3319">NC$6+$D86</f>
        <v>5.7000000000000002E-2</v>
      </c>
      <c r="ND87" s="46">
        <f t="shared" ref="ND87" si="3320">ND$6+$D86</f>
        <v>5.7000000000000002E-2</v>
      </c>
    </row>
    <row r="88" spans="1:368" x14ac:dyDescent="0.25">
      <c r="A88" s="4"/>
      <c r="B88" s="2" t="s">
        <v>62</v>
      </c>
      <c r="C88" s="5" t="s">
        <v>1</v>
      </c>
      <c r="D88" s="29">
        <v>0.01</v>
      </c>
      <c r="H88" s="3">
        <f t="shared" ref="H88" si="3321">-H85*$D88</f>
        <v>8000000</v>
      </c>
    </row>
    <row r="89" spans="1:368" s="4" customFormat="1" x14ac:dyDescent="0.25">
      <c r="B89" s="4" t="s">
        <v>6</v>
      </c>
      <c r="C89" s="5" t="s">
        <v>1</v>
      </c>
      <c r="D89" s="22">
        <v>0.4</v>
      </c>
      <c r="G89" s="5"/>
    </row>
    <row r="90" spans="1:368" s="4" customFormat="1" x14ac:dyDescent="0.25">
      <c r="B90" s="4" t="s">
        <v>8</v>
      </c>
      <c r="C90" s="5"/>
      <c r="D90" s="13">
        <f t="shared" ref="D90" si="3322">SUM(H90:ND90)</f>
        <v>320000000</v>
      </c>
      <c r="G90" s="5"/>
      <c r="H90" s="6">
        <f t="shared" ref="H90:K90" si="3323">IF(H$4-$H$4=$D81,$D84*$D89,0)</f>
        <v>0</v>
      </c>
      <c r="I90" s="6">
        <f t="shared" si="3323"/>
        <v>0</v>
      </c>
      <c r="J90" s="6">
        <f t="shared" si="3323"/>
        <v>0</v>
      </c>
      <c r="K90" s="6">
        <f t="shared" si="3323"/>
        <v>0</v>
      </c>
      <c r="L90" s="6">
        <f t="shared" ref="L90" si="3324">IF(L$4-$H$4=$D81,$D84*$D89,0)</f>
        <v>0</v>
      </c>
      <c r="M90" s="6">
        <f t="shared" ref="M90" si="3325">IF(M$4-$H$4=$D81,$D84*$D89,0)</f>
        <v>0</v>
      </c>
      <c r="N90" s="6">
        <f t="shared" ref="N90" si="3326">IF(N$4-$H$4=$D81,$D84*$D89,0)</f>
        <v>0</v>
      </c>
      <c r="O90" s="6">
        <f t="shared" ref="O90" si="3327">IF(O$4-$H$4=$D81,$D84*$D89,0)</f>
        <v>0</v>
      </c>
      <c r="P90" s="6">
        <f t="shared" ref="P90" si="3328">IF(P$4-$H$4=$D81,$D84*$D89,0)</f>
        <v>0</v>
      </c>
      <c r="Q90" s="6">
        <f t="shared" ref="Q90" si="3329">IF(Q$4-$H$4=$D81,$D84*$D89,0)</f>
        <v>0</v>
      </c>
      <c r="R90" s="6">
        <f t="shared" ref="R90" si="3330">IF(R$4-$H$4=$D81,$D84*$D89,0)</f>
        <v>0</v>
      </c>
      <c r="S90" s="6">
        <f t="shared" ref="S90" si="3331">IF(S$4-$H$4=$D81,$D84*$D89,0)</f>
        <v>0</v>
      </c>
      <c r="T90" s="6">
        <f t="shared" ref="T90" si="3332">IF(T$4-$H$4=$D81,$D84*$D89,0)</f>
        <v>0</v>
      </c>
      <c r="U90" s="6">
        <f t="shared" ref="U90" si="3333">IF(U$4-$H$4=$D81,$D84*$D89,0)</f>
        <v>0</v>
      </c>
      <c r="V90" s="6">
        <f t="shared" ref="V90" si="3334">IF(V$4-$H$4=$D81,$D84*$D89,0)</f>
        <v>0</v>
      </c>
      <c r="W90" s="6">
        <f t="shared" ref="W90" si="3335">IF(W$4-$H$4=$D81,$D84*$D89,0)</f>
        <v>0</v>
      </c>
      <c r="X90" s="6">
        <f t="shared" ref="X90" si="3336">IF(X$4-$H$4=$D81,$D84*$D89,0)</f>
        <v>0</v>
      </c>
      <c r="Y90" s="6">
        <f t="shared" ref="Y90" si="3337">IF(Y$4-$H$4=$D81,$D84*$D89,0)</f>
        <v>0</v>
      </c>
      <c r="Z90" s="6">
        <f t="shared" ref="Z90" si="3338">IF(Z$4-$H$4=$D81,$D84*$D89,0)</f>
        <v>0</v>
      </c>
      <c r="AA90" s="6">
        <f t="shared" ref="AA90" si="3339">IF(AA$4-$H$4=$D81,$D84*$D89,0)</f>
        <v>0</v>
      </c>
      <c r="AB90" s="6">
        <f t="shared" ref="AB90" si="3340">IF(AB$4-$H$4=$D81,$D84*$D89,0)</f>
        <v>0</v>
      </c>
      <c r="AC90" s="6">
        <f t="shared" ref="AC90" si="3341">IF(AC$4-$H$4=$D81,$D84*$D89,0)</f>
        <v>0</v>
      </c>
      <c r="AD90" s="6">
        <f t="shared" ref="AD90" si="3342">IF(AD$4-$H$4=$D81,$D84*$D89,0)</f>
        <v>0</v>
      </c>
      <c r="AE90" s="6">
        <f t="shared" ref="AE90" si="3343">IF(AE$4-$H$4=$D81,$D84*$D89,0)</f>
        <v>0</v>
      </c>
      <c r="AF90" s="6">
        <f t="shared" ref="AF90" si="3344">IF(AF$4-$H$4=$D81,$D84*$D89,0)</f>
        <v>0</v>
      </c>
      <c r="AG90" s="6">
        <f t="shared" ref="AG90" si="3345">IF(AG$4-$H$4=$D81,$D84*$D89,0)</f>
        <v>0</v>
      </c>
      <c r="AH90" s="6">
        <f t="shared" ref="AH90" si="3346">IF(AH$4-$H$4=$D81,$D84*$D89,0)</f>
        <v>0</v>
      </c>
      <c r="AI90" s="6">
        <f t="shared" ref="AI90" si="3347">IF(AI$4-$H$4=$D81,$D84*$D89,0)</f>
        <v>0</v>
      </c>
      <c r="AJ90" s="6">
        <f t="shared" ref="AJ90" si="3348">IF(AJ$4-$H$4=$D81,$D84*$D89,0)</f>
        <v>0</v>
      </c>
      <c r="AK90" s="6">
        <f t="shared" ref="AK90" si="3349">IF(AK$4-$H$4=$D81,$D84*$D89,0)</f>
        <v>0</v>
      </c>
      <c r="AL90" s="6">
        <f t="shared" ref="AL90" si="3350">IF(AL$4-$H$4=$D81,$D84*$D89,0)</f>
        <v>0</v>
      </c>
      <c r="AM90" s="6">
        <f t="shared" ref="AM90" si="3351">IF(AM$4-$H$4=$D81,$D84*$D89,0)</f>
        <v>0</v>
      </c>
      <c r="AN90" s="6">
        <f t="shared" ref="AN90" si="3352">IF(AN$4-$H$4=$D81,$D84*$D89,0)</f>
        <v>0</v>
      </c>
      <c r="AO90" s="6">
        <f t="shared" ref="AO90" si="3353">IF(AO$4-$H$4=$D81,$D84*$D89,0)</f>
        <v>0</v>
      </c>
      <c r="AP90" s="6">
        <f t="shared" ref="AP90" si="3354">IF(AP$4-$H$4=$D81,$D84*$D89,0)</f>
        <v>0</v>
      </c>
      <c r="AQ90" s="6">
        <f t="shared" ref="AQ90" si="3355">IF(AQ$4-$H$4=$D81,$D84*$D89,0)</f>
        <v>0</v>
      </c>
      <c r="AR90" s="6">
        <f t="shared" ref="AR90" si="3356">IF(AR$4-$H$4=$D81,$D84*$D89,0)</f>
        <v>0</v>
      </c>
      <c r="AS90" s="6">
        <f t="shared" ref="AS90" si="3357">IF(AS$4-$H$4=$D81,$D84*$D89,0)</f>
        <v>0</v>
      </c>
      <c r="AT90" s="6">
        <f t="shared" ref="AT90" si="3358">IF(AT$4-$H$4=$D81,$D84*$D89,0)</f>
        <v>0</v>
      </c>
      <c r="AU90" s="6">
        <f t="shared" ref="AU90" si="3359">IF(AU$4-$H$4=$D81,$D84*$D89,0)</f>
        <v>0</v>
      </c>
      <c r="AV90" s="6">
        <f t="shared" ref="AV90" si="3360">IF(AV$4-$H$4=$D81,$D84*$D89,0)</f>
        <v>0</v>
      </c>
      <c r="AW90" s="6">
        <f t="shared" ref="AW90" si="3361">IF(AW$4-$H$4=$D81,$D84*$D89,0)</f>
        <v>0</v>
      </c>
      <c r="AX90" s="6">
        <f t="shared" ref="AX90" si="3362">IF(AX$4-$H$4=$D81,$D84*$D89,0)</f>
        <v>0</v>
      </c>
      <c r="AY90" s="6">
        <f t="shared" ref="AY90" si="3363">IF(AY$4-$H$4=$D81,$D84*$D89,0)</f>
        <v>0</v>
      </c>
      <c r="AZ90" s="6">
        <f t="shared" ref="AZ90" si="3364">IF(AZ$4-$H$4=$D81,$D84*$D89,0)</f>
        <v>0</v>
      </c>
      <c r="BA90" s="6">
        <f t="shared" ref="BA90" si="3365">IF(BA$4-$H$4=$D81,$D84*$D89,0)</f>
        <v>0</v>
      </c>
      <c r="BB90" s="6">
        <f t="shared" ref="BB90" si="3366">IF(BB$4-$H$4=$D81,$D84*$D89,0)</f>
        <v>0</v>
      </c>
      <c r="BC90" s="6">
        <f t="shared" ref="BC90" si="3367">IF(BC$4-$H$4=$D81,$D84*$D89,0)</f>
        <v>0</v>
      </c>
      <c r="BD90" s="6">
        <f t="shared" ref="BD90" si="3368">IF(BD$4-$H$4=$D81,$D84*$D89,0)</f>
        <v>320000000</v>
      </c>
      <c r="BE90" s="6">
        <f t="shared" ref="BE90" si="3369">IF(BE$4-$H$4=$D81,$D84*$D89,0)</f>
        <v>0</v>
      </c>
      <c r="BF90" s="6">
        <f t="shared" ref="BF90" si="3370">IF(BF$4-$H$4=$D81,$D84*$D89,0)</f>
        <v>0</v>
      </c>
      <c r="BG90" s="6">
        <f t="shared" ref="BG90" si="3371">IF(BG$4-$H$4=$D81,$D84*$D89,0)</f>
        <v>0</v>
      </c>
      <c r="BH90" s="6">
        <f t="shared" ref="BH90" si="3372">IF(BH$4-$H$4=$D81,$D84*$D89,0)</f>
        <v>0</v>
      </c>
      <c r="BI90" s="6">
        <f t="shared" ref="BI90" si="3373">IF(BI$4-$H$4=$D81,$D84*$D89,0)</f>
        <v>0</v>
      </c>
      <c r="BJ90" s="6">
        <f t="shared" ref="BJ90" si="3374">IF(BJ$4-$H$4=$D81,$D84*$D89,0)</f>
        <v>0</v>
      </c>
      <c r="BK90" s="6">
        <f t="shared" ref="BK90" si="3375">IF(BK$4-$H$4=$D81,$D84*$D89,0)</f>
        <v>0</v>
      </c>
      <c r="BL90" s="6">
        <f t="shared" ref="BL90" si="3376">IF(BL$4-$H$4=$D81,$D84*$D89,0)</f>
        <v>0</v>
      </c>
      <c r="BM90" s="6">
        <f t="shared" ref="BM90" si="3377">IF(BM$4-$H$4=$D81,$D84*$D89,0)</f>
        <v>0</v>
      </c>
      <c r="BN90" s="6">
        <f t="shared" ref="BN90" si="3378">IF(BN$4-$H$4=$D81,$D84*$D89,0)</f>
        <v>0</v>
      </c>
      <c r="BO90" s="6">
        <f t="shared" ref="BO90" si="3379">IF(BO$4-$H$4=$D81,$D84*$D89,0)</f>
        <v>0</v>
      </c>
      <c r="BP90" s="6">
        <f t="shared" ref="BP90" si="3380">IF(BP$4-$H$4=$D81,$D84*$D89,0)</f>
        <v>0</v>
      </c>
      <c r="BQ90" s="6">
        <f t="shared" ref="BQ90" si="3381">IF(BQ$4-$H$4=$D81,$D84*$D89,0)</f>
        <v>0</v>
      </c>
      <c r="BR90" s="6">
        <f t="shared" ref="BR90" si="3382">IF(BR$4-$H$4=$D81,$D84*$D89,0)</f>
        <v>0</v>
      </c>
      <c r="BS90" s="6">
        <f t="shared" ref="BS90" si="3383">IF(BS$4-$H$4=$D81,$D84*$D89,0)</f>
        <v>0</v>
      </c>
      <c r="BT90" s="6">
        <f t="shared" ref="BT90" si="3384">IF(BT$4-$H$4=$D81,$D84*$D89,0)</f>
        <v>0</v>
      </c>
      <c r="BU90" s="6">
        <f t="shared" ref="BU90" si="3385">IF(BU$4-$H$4=$D81,$D84*$D89,0)</f>
        <v>0</v>
      </c>
      <c r="BV90" s="6">
        <f t="shared" ref="BV90" si="3386">IF(BV$4-$H$4=$D81,$D84*$D89,0)</f>
        <v>0</v>
      </c>
      <c r="BW90" s="6">
        <f t="shared" ref="BW90" si="3387">IF(BW$4-$H$4=$D81,$D84*$D89,0)</f>
        <v>0</v>
      </c>
      <c r="BX90" s="6">
        <f t="shared" ref="BX90" si="3388">IF(BX$4-$H$4=$D81,$D84*$D89,0)</f>
        <v>0</v>
      </c>
      <c r="BY90" s="6">
        <f t="shared" ref="BY90" si="3389">IF(BY$4-$H$4=$D81,$D84*$D89,0)</f>
        <v>0</v>
      </c>
      <c r="BZ90" s="6">
        <f t="shared" ref="BZ90" si="3390">IF(BZ$4-$H$4=$D81,$D84*$D89,0)</f>
        <v>0</v>
      </c>
      <c r="CA90" s="6">
        <f t="shared" ref="CA90" si="3391">IF(CA$4-$H$4=$D81,$D84*$D89,0)</f>
        <v>0</v>
      </c>
      <c r="CB90" s="6">
        <f t="shared" ref="CB90" si="3392">IF(CB$4-$H$4=$D81,$D84*$D89,0)</f>
        <v>0</v>
      </c>
      <c r="CC90" s="6">
        <f t="shared" ref="CC90" si="3393">IF(CC$4-$H$4=$D81,$D84*$D89,0)</f>
        <v>0</v>
      </c>
      <c r="CD90" s="6">
        <f t="shared" ref="CD90" si="3394">IF(CD$4-$H$4=$D81,$D84*$D89,0)</f>
        <v>0</v>
      </c>
      <c r="CE90" s="6">
        <f t="shared" ref="CE90" si="3395">IF(CE$4-$H$4=$D81,$D84*$D89,0)</f>
        <v>0</v>
      </c>
      <c r="CF90" s="6">
        <f t="shared" ref="CF90" si="3396">IF(CF$4-$H$4=$D81,$D84*$D89,0)</f>
        <v>0</v>
      </c>
      <c r="CG90" s="6">
        <f t="shared" ref="CG90" si="3397">IF(CG$4-$H$4=$D81,$D84*$D89,0)</f>
        <v>0</v>
      </c>
      <c r="CH90" s="6">
        <f t="shared" ref="CH90" si="3398">IF(CH$4-$H$4=$D81,$D84*$D89,0)</f>
        <v>0</v>
      </c>
      <c r="CI90" s="6">
        <f t="shared" ref="CI90" si="3399">IF(CI$4-$H$4=$D81,$D84*$D89,0)</f>
        <v>0</v>
      </c>
      <c r="CJ90" s="6">
        <f t="shared" ref="CJ90" si="3400">IF(CJ$4-$H$4=$D81,$D84*$D89,0)</f>
        <v>0</v>
      </c>
      <c r="CK90" s="6">
        <f t="shared" ref="CK90" si="3401">IF(CK$4-$H$4=$D81,$D84*$D89,0)</f>
        <v>0</v>
      </c>
      <c r="CL90" s="6">
        <f t="shared" ref="CL90" si="3402">IF(CL$4-$H$4=$D81,$D84*$D89,0)</f>
        <v>0</v>
      </c>
      <c r="CM90" s="6">
        <f t="shared" ref="CM90" si="3403">IF(CM$4-$H$4=$D81,$D84*$D89,0)</f>
        <v>0</v>
      </c>
      <c r="CN90" s="6">
        <f t="shared" ref="CN90" si="3404">IF(CN$4-$H$4=$D81,$D84*$D89,0)</f>
        <v>0</v>
      </c>
      <c r="CO90" s="6">
        <f t="shared" ref="CO90" si="3405">IF(CO$4-$H$4=$D81,$D84*$D89,0)</f>
        <v>0</v>
      </c>
      <c r="CP90" s="6">
        <f t="shared" ref="CP90" si="3406">IF(CP$4-$H$4=$D81,$D84*$D89,0)</f>
        <v>0</v>
      </c>
      <c r="CQ90" s="6">
        <f t="shared" ref="CQ90" si="3407">IF(CQ$4-$H$4=$D81,$D84*$D89,0)</f>
        <v>0</v>
      </c>
      <c r="CR90" s="6">
        <f t="shared" ref="CR90" si="3408">IF(CR$4-$H$4=$D81,$D84*$D89,0)</f>
        <v>0</v>
      </c>
      <c r="CS90" s="6">
        <f t="shared" ref="CS90" si="3409">IF(CS$4-$H$4=$D81,$D84*$D89,0)</f>
        <v>0</v>
      </c>
      <c r="CT90" s="6">
        <f t="shared" ref="CT90" si="3410">IF(CT$4-$H$4=$D81,$D84*$D89,0)</f>
        <v>0</v>
      </c>
      <c r="CU90" s="6">
        <f t="shared" ref="CU90" si="3411">IF(CU$4-$H$4=$D81,$D84*$D89,0)</f>
        <v>0</v>
      </c>
      <c r="CV90" s="6">
        <f t="shared" ref="CV90" si="3412">IF(CV$4-$H$4=$D81,$D84*$D89,0)</f>
        <v>0</v>
      </c>
      <c r="CW90" s="6">
        <f t="shared" ref="CW90" si="3413">IF(CW$4-$H$4=$D81,$D84*$D89,0)</f>
        <v>0</v>
      </c>
      <c r="CX90" s="6">
        <f t="shared" ref="CX90" si="3414">IF(CX$4-$H$4=$D81,$D84*$D89,0)</f>
        <v>0</v>
      </c>
      <c r="CY90" s="6">
        <f t="shared" ref="CY90" si="3415">IF(CY$4-$H$4=$D81,$D84*$D89,0)</f>
        <v>0</v>
      </c>
      <c r="CZ90" s="6">
        <f t="shared" ref="CZ90" si="3416">IF(CZ$4-$H$4=$D81,$D84*$D89,0)</f>
        <v>0</v>
      </c>
      <c r="DA90" s="6">
        <f t="shared" ref="DA90" si="3417">IF(DA$4-$H$4=$D81,$D84*$D89,0)</f>
        <v>0</v>
      </c>
      <c r="DB90" s="6">
        <f t="shared" ref="DB90" si="3418">IF(DB$4-$H$4=$D81,$D84*$D89,0)</f>
        <v>0</v>
      </c>
      <c r="DC90" s="6">
        <f t="shared" ref="DC90" si="3419">IF(DC$4-$H$4=$D81,$D84*$D89,0)</f>
        <v>0</v>
      </c>
      <c r="DD90" s="6">
        <f t="shared" ref="DD90" si="3420">IF(DD$4-$H$4=$D81,$D84*$D89,0)</f>
        <v>0</v>
      </c>
      <c r="DE90" s="6">
        <f t="shared" ref="DE90" si="3421">IF(DE$4-$H$4=$D81,$D84*$D89,0)</f>
        <v>0</v>
      </c>
      <c r="DF90" s="6">
        <f t="shared" ref="DF90" si="3422">IF(DF$4-$H$4=$D81,$D84*$D89,0)</f>
        <v>0</v>
      </c>
      <c r="DG90" s="6">
        <f t="shared" ref="DG90" si="3423">IF(DG$4-$H$4=$D81,$D84*$D89,0)</f>
        <v>0</v>
      </c>
      <c r="DH90" s="6">
        <f t="shared" ref="DH90" si="3424">IF(DH$4-$H$4=$D81,$D84*$D89,0)</f>
        <v>0</v>
      </c>
      <c r="DI90" s="6">
        <f t="shared" ref="DI90" si="3425">IF(DI$4-$H$4=$D81,$D84*$D89,0)</f>
        <v>0</v>
      </c>
      <c r="DJ90" s="6">
        <f t="shared" ref="DJ90" si="3426">IF(DJ$4-$H$4=$D81,$D84*$D89,0)</f>
        <v>0</v>
      </c>
      <c r="DK90" s="6">
        <f t="shared" ref="DK90" si="3427">IF(DK$4-$H$4=$D81,$D84*$D89,0)</f>
        <v>0</v>
      </c>
      <c r="DL90" s="6">
        <f t="shared" ref="DL90" si="3428">IF(DL$4-$H$4=$D81,$D84*$D89,0)</f>
        <v>0</v>
      </c>
      <c r="DM90" s="6">
        <f t="shared" ref="DM90" si="3429">IF(DM$4-$H$4=$D81,$D84*$D89,0)</f>
        <v>0</v>
      </c>
      <c r="DN90" s="6">
        <f t="shared" ref="DN90" si="3430">IF(DN$4-$H$4=$D81,$D84*$D89,0)</f>
        <v>0</v>
      </c>
      <c r="DO90" s="6">
        <f t="shared" ref="DO90" si="3431">IF(DO$4-$H$4=$D81,$D84*$D89,0)</f>
        <v>0</v>
      </c>
      <c r="DP90" s="6">
        <f t="shared" ref="DP90" si="3432">IF(DP$4-$H$4=$D81,$D84*$D89,0)</f>
        <v>0</v>
      </c>
      <c r="DQ90" s="6">
        <f t="shared" ref="DQ90" si="3433">IF(DQ$4-$H$4=$D81,$D84*$D89,0)</f>
        <v>0</v>
      </c>
      <c r="DR90" s="6">
        <f t="shared" ref="DR90" si="3434">IF(DR$4-$H$4=$D81,$D84*$D89,0)</f>
        <v>0</v>
      </c>
      <c r="DS90" s="6">
        <f t="shared" ref="DS90" si="3435">IF(DS$4-$H$4=$D81,$D84*$D89,0)</f>
        <v>0</v>
      </c>
      <c r="DT90" s="6">
        <f t="shared" ref="DT90" si="3436">IF(DT$4-$H$4=$D81,$D84*$D89,0)</f>
        <v>0</v>
      </c>
      <c r="DU90" s="6">
        <f t="shared" ref="DU90" si="3437">IF(DU$4-$H$4=$D81,$D84*$D89,0)</f>
        <v>0</v>
      </c>
      <c r="DV90" s="6">
        <f t="shared" ref="DV90" si="3438">IF(DV$4-$H$4=$D81,$D84*$D89,0)</f>
        <v>0</v>
      </c>
      <c r="DW90" s="6">
        <f t="shared" ref="DW90" si="3439">IF(DW$4-$H$4=$D81,$D84*$D89,0)</f>
        <v>0</v>
      </c>
      <c r="DX90" s="6">
        <f t="shared" ref="DX90" si="3440">IF(DX$4-$H$4=$D81,$D84*$D89,0)</f>
        <v>0</v>
      </c>
      <c r="DY90" s="6">
        <f t="shared" ref="DY90" si="3441">IF(DY$4-$H$4=$D81,$D84*$D89,0)</f>
        <v>0</v>
      </c>
      <c r="DZ90" s="6">
        <f t="shared" ref="DZ90" si="3442">IF(DZ$4-$H$4=$D81,$D84*$D89,0)</f>
        <v>0</v>
      </c>
      <c r="EA90" s="6">
        <f t="shared" ref="EA90" si="3443">IF(EA$4-$H$4=$D81,$D84*$D89,0)</f>
        <v>0</v>
      </c>
      <c r="EB90" s="6">
        <f t="shared" ref="EB90" si="3444">IF(EB$4-$H$4=$D81,$D84*$D89,0)</f>
        <v>0</v>
      </c>
      <c r="EC90" s="6">
        <f t="shared" ref="EC90" si="3445">IF(EC$4-$H$4=$D81,$D84*$D89,0)</f>
        <v>0</v>
      </c>
      <c r="ED90" s="6">
        <f t="shared" ref="ED90" si="3446">IF(ED$4-$H$4=$D81,$D84*$D89,0)</f>
        <v>0</v>
      </c>
      <c r="EE90" s="6">
        <f t="shared" ref="EE90" si="3447">IF(EE$4-$H$4=$D81,$D84*$D89,0)</f>
        <v>0</v>
      </c>
      <c r="EF90" s="6">
        <f t="shared" ref="EF90" si="3448">IF(EF$4-$H$4=$D81,$D84*$D89,0)</f>
        <v>0</v>
      </c>
      <c r="EG90" s="6">
        <f t="shared" ref="EG90" si="3449">IF(EG$4-$H$4=$D81,$D84*$D89,0)</f>
        <v>0</v>
      </c>
      <c r="EH90" s="6">
        <f t="shared" ref="EH90" si="3450">IF(EH$4-$H$4=$D81,$D84*$D89,0)</f>
        <v>0</v>
      </c>
      <c r="EI90" s="6">
        <f t="shared" ref="EI90" si="3451">IF(EI$4-$H$4=$D81,$D84*$D89,0)</f>
        <v>0</v>
      </c>
      <c r="EJ90" s="6">
        <f t="shared" ref="EJ90" si="3452">IF(EJ$4-$H$4=$D81,$D84*$D89,0)</f>
        <v>0</v>
      </c>
      <c r="EK90" s="6">
        <f t="shared" ref="EK90" si="3453">IF(EK$4-$H$4=$D81,$D84*$D89,0)</f>
        <v>0</v>
      </c>
      <c r="EL90" s="6">
        <f t="shared" ref="EL90" si="3454">IF(EL$4-$H$4=$D81,$D84*$D89,0)</f>
        <v>0</v>
      </c>
      <c r="EM90" s="6">
        <f t="shared" ref="EM90" si="3455">IF(EM$4-$H$4=$D81,$D84*$D89,0)</f>
        <v>0</v>
      </c>
      <c r="EN90" s="6">
        <f t="shared" ref="EN90" si="3456">IF(EN$4-$H$4=$D81,$D84*$D89,0)</f>
        <v>0</v>
      </c>
      <c r="EO90" s="6">
        <f t="shared" ref="EO90" si="3457">IF(EO$4-$H$4=$D81,$D84*$D89,0)</f>
        <v>0</v>
      </c>
      <c r="EP90" s="6">
        <f t="shared" ref="EP90" si="3458">IF(EP$4-$H$4=$D81,$D84*$D89,0)</f>
        <v>0</v>
      </c>
      <c r="EQ90" s="6">
        <f t="shared" ref="EQ90" si="3459">IF(EQ$4-$H$4=$D81,$D84*$D89,0)</f>
        <v>0</v>
      </c>
      <c r="ER90" s="6">
        <f t="shared" ref="ER90" si="3460">IF(ER$4-$H$4=$D81,$D84*$D89,0)</f>
        <v>0</v>
      </c>
      <c r="ES90" s="6">
        <f t="shared" ref="ES90" si="3461">IF(ES$4-$H$4=$D81,$D84*$D89,0)</f>
        <v>0</v>
      </c>
      <c r="ET90" s="6">
        <f t="shared" ref="ET90" si="3462">IF(ET$4-$H$4=$D81,$D84*$D89,0)</f>
        <v>0</v>
      </c>
      <c r="EU90" s="6">
        <f t="shared" ref="EU90" si="3463">IF(EU$4-$H$4=$D81,$D84*$D89,0)</f>
        <v>0</v>
      </c>
      <c r="EV90" s="6">
        <f t="shared" ref="EV90" si="3464">IF(EV$4-$H$4=$D81,$D84*$D89,0)</f>
        <v>0</v>
      </c>
      <c r="EW90" s="6">
        <f t="shared" ref="EW90" si="3465">IF(EW$4-$H$4=$D81,$D84*$D89,0)</f>
        <v>0</v>
      </c>
      <c r="EX90" s="6">
        <f t="shared" ref="EX90" si="3466">IF(EX$4-$H$4=$D81,$D84*$D89,0)</f>
        <v>0</v>
      </c>
      <c r="EY90" s="6">
        <f t="shared" ref="EY90" si="3467">IF(EY$4-$H$4=$D81,$D84*$D89,0)</f>
        <v>0</v>
      </c>
      <c r="EZ90" s="6">
        <f t="shared" ref="EZ90" si="3468">IF(EZ$4-$H$4=$D81,$D84*$D89,0)</f>
        <v>0</v>
      </c>
      <c r="FA90" s="6">
        <f t="shared" ref="FA90" si="3469">IF(FA$4-$H$4=$D81,$D84*$D89,0)</f>
        <v>0</v>
      </c>
      <c r="FB90" s="6">
        <f t="shared" ref="FB90" si="3470">IF(FB$4-$H$4=$D81,$D84*$D89,0)</f>
        <v>0</v>
      </c>
      <c r="FC90" s="6">
        <f t="shared" ref="FC90" si="3471">IF(FC$4-$H$4=$D81,$D84*$D89,0)</f>
        <v>0</v>
      </c>
      <c r="FD90" s="6">
        <f t="shared" ref="FD90" si="3472">IF(FD$4-$H$4=$D81,$D84*$D89,0)</f>
        <v>0</v>
      </c>
      <c r="FE90" s="6">
        <f t="shared" ref="FE90" si="3473">IF(FE$4-$H$4=$D81,$D84*$D89,0)</f>
        <v>0</v>
      </c>
      <c r="FF90" s="6">
        <f t="shared" ref="FF90" si="3474">IF(FF$4-$H$4=$D81,$D84*$D89,0)</f>
        <v>0</v>
      </c>
      <c r="FG90" s="6">
        <f t="shared" ref="FG90" si="3475">IF(FG$4-$H$4=$D81,$D84*$D89,0)</f>
        <v>0</v>
      </c>
      <c r="FH90" s="6">
        <f t="shared" ref="FH90" si="3476">IF(FH$4-$H$4=$D81,$D84*$D89,0)</f>
        <v>0</v>
      </c>
      <c r="FI90" s="6">
        <f t="shared" ref="FI90" si="3477">IF(FI$4-$H$4=$D81,$D84*$D89,0)</f>
        <v>0</v>
      </c>
      <c r="FJ90" s="6">
        <f t="shared" ref="FJ90" si="3478">IF(FJ$4-$H$4=$D81,$D84*$D89,0)</f>
        <v>0</v>
      </c>
      <c r="FK90" s="6">
        <f t="shared" ref="FK90" si="3479">IF(FK$4-$H$4=$D81,$D84*$D89,0)</f>
        <v>0</v>
      </c>
      <c r="FL90" s="6">
        <f t="shared" ref="FL90" si="3480">IF(FL$4-$H$4=$D81,$D84*$D89,0)</f>
        <v>0</v>
      </c>
      <c r="FM90" s="6">
        <f t="shared" ref="FM90" si="3481">IF(FM$4-$H$4=$D81,$D84*$D89,0)</f>
        <v>0</v>
      </c>
      <c r="FN90" s="6">
        <f t="shared" ref="FN90" si="3482">IF(FN$4-$H$4=$D81,$D84*$D89,0)</f>
        <v>0</v>
      </c>
      <c r="FO90" s="6">
        <f t="shared" ref="FO90" si="3483">IF(FO$4-$H$4=$D81,$D84*$D89,0)</f>
        <v>0</v>
      </c>
      <c r="FP90" s="6">
        <f t="shared" ref="FP90" si="3484">IF(FP$4-$H$4=$D81,$D84*$D89,0)</f>
        <v>0</v>
      </c>
      <c r="FQ90" s="6">
        <f t="shared" ref="FQ90" si="3485">IF(FQ$4-$H$4=$D81,$D84*$D89,0)</f>
        <v>0</v>
      </c>
      <c r="FR90" s="6">
        <f t="shared" ref="FR90" si="3486">IF(FR$4-$H$4=$D81,$D84*$D89,0)</f>
        <v>0</v>
      </c>
      <c r="FS90" s="6">
        <f t="shared" ref="FS90" si="3487">IF(FS$4-$H$4=$D81,$D84*$D89,0)</f>
        <v>0</v>
      </c>
      <c r="FT90" s="6">
        <f t="shared" ref="FT90" si="3488">IF(FT$4-$H$4=$D81,$D84*$D89,0)</f>
        <v>0</v>
      </c>
      <c r="FU90" s="6">
        <f t="shared" ref="FU90" si="3489">IF(FU$4-$H$4=$D81,$D84*$D89,0)</f>
        <v>0</v>
      </c>
      <c r="FV90" s="6">
        <f t="shared" ref="FV90" si="3490">IF(FV$4-$H$4=$D81,$D84*$D89,0)</f>
        <v>0</v>
      </c>
      <c r="FW90" s="6">
        <f t="shared" ref="FW90" si="3491">IF(FW$4-$H$4=$D81,$D84*$D89,0)</f>
        <v>0</v>
      </c>
      <c r="FX90" s="6">
        <f t="shared" ref="FX90" si="3492">IF(FX$4-$H$4=$D81,$D84*$D89,0)</f>
        <v>0</v>
      </c>
      <c r="FY90" s="6">
        <f t="shared" ref="FY90" si="3493">IF(FY$4-$H$4=$D81,$D84*$D89,0)</f>
        <v>0</v>
      </c>
      <c r="FZ90" s="6">
        <f t="shared" ref="FZ90" si="3494">IF(FZ$4-$H$4=$D81,$D84*$D89,0)</f>
        <v>0</v>
      </c>
      <c r="GA90" s="6">
        <f t="shared" ref="GA90" si="3495">IF(GA$4-$H$4=$D81,$D84*$D89,0)</f>
        <v>0</v>
      </c>
      <c r="GB90" s="6">
        <f t="shared" ref="GB90" si="3496">IF(GB$4-$H$4=$D81,$D84*$D89,0)</f>
        <v>0</v>
      </c>
      <c r="GC90" s="6">
        <f t="shared" ref="GC90" si="3497">IF(GC$4-$H$4=$D81,$D84*$D89,0)</f>
        <v>0</v>
      </c>
      <c r="GD90" s="6">
        <f t="shared" ref="GD90" si="3498">IF(GD$4-$H$4=$D81,$D84*$D89,0)</f>
        <v>0</v>
      </c>
      <c r="GE90" s="6">
        <f t="shared" ref="GE90" si="3499">IF(GE$4-$H$4=$D81,$D84*$D89,0)</f>
        <v>0</v>
      </c>
      <c r="GF90" s="6">
        <f t="shared" ref="GF90" si="3500">IF(GF$4-$H$4=$D81,$D84*$D89,0)</f>
        <v>0</v>
      </c>
      <c r="GG90" s="6">
        <f t="shared" ref="GG90" si="3501">IF(GG$4-$H$4=$D81,$D84*$D89,0)</f>
        <v>0</v>
      </c>
      <c r="GH90" s="6">
        <f t="shared" ref="GH90" si="3502">IF(GH$4-$H$4=$D81,$D84*$D89,0)</f>
        <v>0</v>
      </c>
      <c r="GI90" s="6">
        <f t="shared" ref="GI90" si="3503">IF(GI$4-$H$4=$D81,$D84*$D89,0)</f>
        <v>0</v>
      </c>
      <c r="GJ90" s="6">
        <f t="shared" ref="GJ90" si="3504">IF(GJ$4-$H$4=$D81,$D84*$D89,0)</f>
        <v>0</v>
      </c>
      <c r="GK90" s="6">
        <f t="shared" ref="GK90" si="3505">IF(GK$4-$H$4=$D81,$D84*$D89,0)</f>
        <v>0</v>
      </c>
      <c r="GL90" s="6">
        <f t="shared" ref="GL90" si="3506">IF(GL$4-$H$4=$D81,$D84*$D89,0)</f>
        <v>0</v>
      </c>
      <c r="GM90" s="6">
        <f t="shared" ref="GM90" si="3507">IF(GM$4-$H$4=$D81,$D84*$D89,0)</f>
        <v>0</v>
      </c>
      <c r="GN90" s="6">
        <f t="shared" ref="GN90" si="3508">IF(GN$4-$H$4=$D81,$D84*$D89,0)</f>
        <v>0</v>
      </c>
      <c r="GO90" s="6">
        <f t="shared" ref="GO90" si="3509">IF(GO$4-$H$4=$D81,$D84*$D89,0)</f>
        <v>0</v>
      </c>
      <c r="GP90" s="6">
        <f t="shared" ref="GP90" si="3510">IF(GP$4-$H$4=$D81,$D84*$D89,0)</f>
        <v>0</v>
      </c>
      <c r="GQ90" s="6">
        <f t="shared" ref="GQ90" si="3511">IF(GQ$4-$H$4=$D81,$D84*$D89,0)</f>
        <v>0</v>
      </c>
      <c r="GR90" s="6">
        <f t="shared" ref="GR90" si="3512">IF(GR$4-$H$4=$D81,$D84*$D89,0)</f>
        <v>0</v>
      </c>
      <c r="GS90" s="6">
        <f t="shared" ref="GS90" si="3513">IF(GS$4-$H$4=$D81,$D84*$D89,0)</f>
        <v>0</v>
      </c>
      <c r="GT90" s="6">
        <f t="shared" ref="GT90" si="3514">IF(GT$4-$H$4=$D81,$D84*$D89,0)</f>
        <v>0</v>
      </c>
      <c r="GU90" s="6">
        <f t="shared" ref="GU90" si="3515">IF(GU$4-$H$4=$D81,$D84*$D89,0)</f>
        <v>0</v>
      </c>
      <c r="GV90" s="6">
        <f t="shared" ref="GV90" si="3516">IF(GV$4-$H$4=$D81,$D84*$D89,0)</f>
        <v>0</v>
      </c>
      <c r="GW90" s="6">
        <f t="shared" ref="GW90" si="3517">IF(GW$4-$H$4=$D81,$D84*$D89,0)</f>
        <v>0</v>
      </c>
      <c r="GX90" s="6">
        <f t="shared" ref="GX90" si="3518">IF(GX$4-$H$4=$D81,$D84*$D89,0)</f>
        <v>0</v>
      </c>
      <c r="GY90" s="6">
        <f t="shared" ref="GY90" si="3519">IF(GY$4-$H$4=$D81,$D84*$D89,0)</f>
        <v>0</v>
      </c>
      <c r="GZ90" s="6">
        <f t="shared" ref="GZ90" si="3520">IF(GZ$4-$H$4=$D81,$D84*$D89,0)</f>
        <v>0</v>
      </c>
      <c r="HA90" s="6">
        <f t="shared" ref="HA90" si="3521">IF(HA$4-$H$4=$D81,$D84*$D89,0)</f>
        <v>0</v>
      </c>
      <c r="HB90" s="6">
        <f t="shared" ref="HB90" si="3522">IF(HB$4-$H$4=$D81,$D84*$D89,0)</f>
        <v>0</v>
      </c>
      <c r="HC90" s="6">
        <f t="shared" ref="HC90" si="3523">IF(HC$4-$H$4=$D81,$D84*$D89,0)</f>
        <v>0</v>
      </c>
      <c r="HD90" s="6">
        <f t="shared" ref="HD90" si="3524">IF(HD$4-$H$4=$D81,$D84*$D89,0)</f>
        <v>0</v>
      </c>
      <c r="HE90" s="6">
        <f t="shared" ref="HE90" si="3525">IF(HE$4-$H$4=$D81,$D84*$D89,0)</f>
        <v>0</v>
      </c>
      <c r="HF90" s="6">
        <f t="shared" ref="HF90" si="3526">IF(HF$4-$H$4=$D81,$D84*$D89,0)</f>
        <v>0</v>
      </c>
      <c r="HG90" s="6">
        <f t="shared" ref="HG90" si="3527">IF(HG$4-$H$4=$D81,$D84*$D89,0)</f>
        <v>0</v>
      </c>
      <c r="HH90" s="6">
        <f t="shared" ref="HH90" si="3528">IF(HH$4-$H$4=$D81,$D84*$D89,0)</f>
        <v>0</v>
      </c>
      <c r="HI90" s="6">
        <f t="shared" ref="HI90" si="3529">IF(HI$4-$H$4=$D81,$D84*$D89,0)</f>
        <v>0</v>
      </c>
      <c r="HJ90" s="6">
        <f t="shared" ref="HJ90" si="3530">IF(HJ$4-$H$4=$D81,$D84*$D89,0)</f>
        <v>0</v>
      </c>
      <c r="HK90" s="6">
        <f t="shared" ref="HK90" si="3531">IF(HK$4-$H$4=$D81,$D84*$D89,0)</f>
        <v>0</v>
      </c>
      <c r="HL90" s="6">
        <f t="shared" ref="HL90" si="3532">IF(HL$4-$H$4=$D81,$D84*$D89,0)</f>
        <v>0</v>
      </c>
      <c r="HM90" s="6">
        <f t="shared" ref="HM90" si="3533">IF(HM$4-$H$4=$D81,$D84*$D89,0)</f>
        <v>0</v>
      </c>
      <c r="HN90" s="6">
        <f t="shared" ref="HN90" si="3534">IF(HN$4-$H$4=$D81,$D84*$D89,0)</f>
        <v>0</v>
      </c>
      <c r="HO90" s="6">
        <f t="shared" ref="HO90" si="3535">IF(HO$4-$H$4=$D81,$D84*$D89,0)</f>
        <v>0</v>
      </c>
      <c r="HP90" s="6">
        <f t="shared" ref="HP90" si="3536">IF(HP$4-$H$4=$D81,$D84*$D89,0)</f>
        <v>0</v>
      </c>
      <c r="HQ90" s="6">
        <f t="shared" ref="HQ90" si="3537">IF(HQ$4-$H$4=$D81,$D84*$D89,0)</f>
        <v>0</v>
      </c>
      <c r="HR90" s="6">
        <f t="shared" ref="HR90" si="3538">IF(HR$4-$H$4=$D81,$D84*$D89,0)</f>
        <v>0</v>
      </c>
      <c r="HS90" s="6">
        <f t="shared" ref="HS90" si="3539">IF(HS$4-$H$4=$D81,$D84*$D89,0)</f>
        <v>0</v>
      </c>
      <c r="HT90" s="6">
        <f t="shared" ref="HT90" si="3540">IF(HT$4-$H$4=$D81,$D84*$D89,0)</f>
        <v>0</v>
      </c>
      <c r="HU90" s="6">
        <f t="shared" ref="HU90" si="3541">IF(HU$4-$H$4=$D81,$D84*$D89,0)</f>
        <v>0</v>
      </c>
      <c r="HV90" s="6">
        <f t="shared" ref="HV90" si="3542">IF(HV$4-$H$4=$D81,$D84*$D89,0)</f>
        <v>0</v>
      </c>
      <c r="HW90" s="6">
        <f t="shared" ref="HW90" si="3543">IF(HW$4-$H$4=$D81,$D84*$D89,0)</f>
        <v>0</v>
      </c>
      <c r="HX90" s="6">
        <f t="shared" ref="HX90" si="3544">IF(HX$4-$H$4=$D81,$D84*$D89,0)</f>
        <v>0</v>
      </c>
      <c r="HY90" s="6">
        <f t="shared" ref="HY90" si="3545">IF(HY$4-$H$4=$D81,$D84*$D89,0)</f>
        <v>0</v>
      </c>
      <c r="HZ90" s="6">
        <f t="shared" ref="HZ90" si="3546">IF(HZ$4-$H$4=$D81,$D84*$D89,0)</f>
        <v>0</v>
      </c>
      <c r="IA90" s="6">
        <f t="shared" ref="IA90" si="3547">IF(IA$4-$H$4=$D81,$D84*$D89,0)</f>
        <v>0</v>
      </c>
      <c r="IB90" s="6">
        <f t="shared" ref="IB90" si="3548">IF(IB$4-$H$4=$D81,$D84*$D89,0)</f>
        <v>0</v>
      </c>
      <c r="IC90" s="6">
        <f t="shared" ref="IC90" si="3549">IF(IC$4-$H$4=$D81,$D84*$D89,0)</f>
        <v>0</v>
      </c>
      <c r="ID90" s="6">
        <f t="shared" ref="ID90" si="3550">IF(ID$4-$H$4=$D81,$D84*$D89,0)</f>
        <v>0</v>
      </c>
      <c r="IE90" s="6">
        <f t="shared" ref="IE90" si="3551">IF(IE$4-$H$4=$D81,$D84*$D89,0)</f>
        <v>0</v>
      </c>
      <c r="IF90" s="6">
        <f t="shared" ref="IF90" si="3552">IF(IF$4-$H$4=$D81,$D84*$D89,0)</f>
        <v>0</v>
      </c>
      <c r="IG90" s="6">
        <f t="shared" ref="IG90" si="3553">IF(IG$4-$H$4=$D81,$D84*$D89,0)</f>
        <v>0</v>
      </c>
      <c r="IH90" s="6">
        <f t="shared" ref="IH90" si="3554">IF(IH$4-$H$4=$D81,$D84*$D89,0)</f>
        <v>0</v>
      </c>
      <c r="II90" s="6">
        <f t="shared" ref="II90" si="3555">IF(II$4-$H$4=$D81,$D84*$D89,0)</f>
        <v>0</v>
      </c>
      <c r="IJ90" s="6">
        <f t="shared" ref="IJ90" si="3556">IF(IJ$4-$H$4=$D81,$D84*$D89,0)</f>
        <v>0</v>
      </c>
      <c r="IK90" s="6">
        <f t="shared" ref="IK90" si="3557">IF(IK$4-$H$4=$D81,$D84*$D89,0)</f>
        <v>0</v>
      </c>
      <c r="IL90" s="6">
        <f t="shared" ref="IL90" si="3558">IF(IL$4-$H$4=$D81,$D84*$D89,0)</f>
        <v>0</v>
      </c>
      <c r="IM90" s="6">
        <f t="shared" ref="IM90" si="3559">IF(IM$4-$H$4=$D81,$D84*$D89,0)</f>
        <v>0</v>
      </c>
      <c r="IN90" s="6">
        <f t="shared" ref="IN90" si="3560">IF(IN$4-$H$4=$D81,$D84*$D89,0)</f>
        <v>0</v>
      </c>
      <c r="IO90" s="6">
        <f t="shared" ref="IO90" si="3561">IF(IO$4-$H$4=$D81,$D84*$D89,0)</f>
        <v>0</v>
      </c>
      <c r="IP90" s="6">
        <f t="shared" ref="IP90" si="3562">IF(IP$4-$H$4=$D81,$D84*$D89,0)</f>
        <v>0</v>
      </c>
      <c r="IQ90" s="6">
        <f t="shared" ref="IQ90" si="3563">IF(IQ$4-$H$4=$D81,$D84*$D89,0)</f>
        <v>0</v>
      </c>
      <c r="IR90" s="6">
        <f t="shared" ref="IR90" si="3564">IF(IR$4-$H$4=$D81,$D84*$D89,0)</f>
        <v>0</v>
      </c>
      <c r="IS90" s="6">
        <f t="shared" ref="IS90" si="3565">IF(IS$4-$H$4=$D81,$D84*$D89,0)</f>
        <v>0</v>
      </c>
      <c r="IT90" s="6">
        <f t="shared" ref="IT90" si="3566">IF(IT$4-$H$4=$D81,$D84*$D89,0)</f>
        <v>0</v>
      </c>
      <c r="IU90" s="6">
        <f t="shared" ref="IU90" si="3567">IF(IU$4-$H$4=$D81,$D84*$D89,0)</f>
        <v>0</v>
      </c>
      <c r="IV90" s="6">
        <f t="shared" ref="IV90" si="3568">IF(IV$4-$H$4=$D81,$D84*$D89,0)</f>
        <v>0</v>
      </c>
      <c r="IW90" s="6">
        <f t="shared" ref="IW90" si="3569">IF(IW$4-$H$4=$D81,$D84*$D89,0)</f>
        <v>0</v>
      </c>
      <c r="IX90" s="6">
        <f t="shared" ref="IX90" si="3570">IF(IX$4-$H$4=$D81,$D84*$D89,0)</f>
        <v>0</v>
      </c>
      <c r="IY90" s="6">
        <f t="shared" ref="IY90" si="3571">IF(IY$4-$H$4=$D81,$D84*$D89,0)</f>
        <v>0</v>
      </c>
      <c r="IZ90" s="6">
        <f t="shared" ref="IZ90" si="3572">IF(IZ$4-$H$4=$D81,$D84*$D89,0)</f>
        <v>0</v>
      </c>
      <c r="JA90" s="6">
        <f t="shared" ref="JA90" si="3573">IF(JA$4-$H$4=$D81,$D84*$D89,0)</f>
        <v>0</v>
      </c>
      <c r="JB90" s="6">
        <f t="shared" ref="JB90" si="3574">IF(JB$4-$H$4=$D81,$D84*$D89,0)</f>
        <v>0</v>
      </c>
      <c r="JC90" s="6">
        <f t="shared" ref="JC90" si="3575">IF(JC$4-$H$4=$D81,$D84*$D89,0)</f>
        <v>0</v>
      </c>
      <c r="JD90" s="6">
        <f t="shared" ref="JD90" si="3576">IF(JD$4-$H$4=$D81,$D84*$D89,0)</f>
        <v>0</v>
      </c>
      <c r="JE90" s="6">
        <f t="shared" ref="JE90" si="3577">IF(JE$4-$H$4=$D81,$D84*$D89,0)</f>
        <v>0</v>
      </c>
      <c r="JF90" s="6">
        <f t="shared" ref="JF90" si="3578">IF(JF$4-$H$4=$D81,$D84*$D89,0)</f>
        <v>0</v>
      </c>
      <c r="JG90" s="6">
        <f t="shared" ref="JG90" si="3579">IF(JG$4-$H$4=$D81,$D84*$D89,0)</f>
        <v>0</v>
      </c>
      <c r="JH90" s="6">
        <f t="shared" ref="JH90" si="3580">IF(JH$4-$H$4=$D81,$D84*$D89,0)</f>
        <v>0</v>
      </c>
      <c r="JI90" s="6">
        <f t="shared" ref="JI90" si="3581">IF(JI$4-$H$4=$D81,$D84*$D89,0)</f>
        <v>0</v>
      </c>
      <c r="JJ90" s="6">
        <f t="shared" ref="JJ90" si="3582">IF(JJ$4-$H$4=$D81,$D84*$D89,0)</f>
        <v>0</v>
      </c>
      <c r="JK90" s="6">
        <f t="shared" ref="JK90" si="3583">IF(JK$4-$H$4=$D81,$D84*$D89,0)</f>
        <v>0</v>
      </c>
      <c r="JL90" s="6">
        <f t="shared" ref="JL90" si="3584">IF(JL$4-$H$4=$D81,$D84*$D89,0)</f>
        <v>0</v>
      </c>
      <c r="JM90" s="6">
        <f t="shared" ref="JM90" si="3585">IF(JM$4-$H$4=$D81,$D84*$D89,0)</f>
        <v>0</v>
      </c>
      <c r="JN90" s="6">
        <f t="shared" ref="JN90" si="3586">IF(JN$4-$H$4=$D81,$D84*$D89,0)</f>
        <v>0</v>
      </c>
      <c r="JO90" s="6">
        <f t="shared" ref="JO90" si="3587">IF(JO$4-$H$4=$D81,$D84*$D89,0)</f>
        <v>0</v>
      </c>
      <c r="JP90" s="6">
        <f t="shared" ref="JP90" si="3588">IF(JP$4-$H$4=$D81,$D84*$D89,0)</f>
        <v>0</v>
      </c>
      <c r="JQ90" s="6">
        <f t="shared" ref="JQ90" si="3589">IF(JQ$4-$H$4=$D81,$D84*$D89,0)</f>
        <v>0</v>
      </c>
      <c r="JR90" s="6">
        <f t="shared" ref="JR90" si="3590">IF(JR$4-$H$4=$D81,$D84*$D89,0)</f>
        <v>0</v>
      </c>
      <c r="JS90" s="6">
        <f t="shared" ref="JS90" si="3591">IF(JS$4-$H$4=$D81,$D84*$D89,0)</f>
        <v>0</v>
      </c>
      <c r="JT90" s="6">
        <f t="shared" ref="JT90" si="3592">IF(JT$4-$H$4=$D81,$D84*$D89,0)</f>
        <v>0</v>
      </c>
      <c r="JU90" s="6">
        <f t="shared" ref="JU90" si="3593">IF(JU$4-$H$4=$D81,$D84*$D89,0)</f>
        <v>0</v>
      </c>
      <c r="JV90" s="6">
        <f t="shared" ref="JV90" si="3594">IF(JV$4-$H$4=$D81,$D84*$D89,0)</f>
        <v>0</v>
      </c>
      <c r="JW90" s="6">
        <f t="shared" ref="JW90" si="3595">IF(JW$4-$H$4=$D81,$D84*$D89,0)</f>
        <v>0</v>
      </c>
      <c r="JX90" s="6">
        <f t="shared" ref="JX90" si="3596">IF(JX$4-$H$4=$D81,$D84*$D89,0)</f>
        <v>0</v>
      </c>
      <c r="JY90" s="6">
        <f t="shared" ref="JY90" si="3597">IF(JY$4-$H$4=$D81,$D84*$D89,0)</f>
        <v>0</v>
      </c>
      <c r="JZ90" s="6">
        <f t="shared" ref="JZ90" si="3598">IF(JZ$4-$H$4=$D81,$D84*$D89,0)</f>
        <v>0</v>
      </c>
      <c r="KA90" s="6">
        <f t="shared" ref="KA90" si="3599">IF(KA$4-$H$4=$D81,$D84*$D89,0)</f>
        <v>0</v>
      </c>
      <c r="KB90" s="6">
        <f t="shared" ref="KB90" si="3600">IF(KB$4-$H$4=$D81,$D84*$D89,0)</f>
        <v>0</v>
      </c>
      <c r="KC90" s="6">
        <f t="shared" ref="KC90" si="3601">IF(KC$4-$H$4=$D81,$D84*$D89,0)</f>
        <v>0</v>
      </c>
      <c r="KD90" s="6">
        <f t="shared" ref="KD90" si="3602">IF(KD$4-$H$4=$D81,$D84*$D89,0)</f>
        <v>0</v>
      </c>
      <c r="KE90" s="6">
        <f t="shared" ref="KE90" si="3603">IF(KE$4-$H$4=$D81,$D84*$D89,0)</f>
        <v>0</v>
      </c>
      <c r="KF90" s="6">
        <f t="shared" ref="KF90" si="3604">IF(KF$4-$H$4=$D81,$D84*$D89,0)</f>
        <v>0</v>
      </c>
      <c r="KG90" s="6">
        <f t="shared" ref="KG90" si="3605">IF(KG$4-$H$4=$D81,$D84*$D89,0)</f>
        <v>0</v>
      </c>
      <c r="KH90" s="6">
        <f t="shared" ref="KH90" si="3606">IF(KH$4-$H$4=$D81,$D84*$D89,0)</f>
        <v>0</v>
      </c>
      <c r="KI90" s="6">
        <f t="shared" ref="KI90" si="3607">IF(KI$4-$H$4=$D81,$D84*$D89,0)</f>
        <v>0</v>
      </c>
      <c r="KJ90" s="6">
        <f t="shared" ref="KJ90" si="3608">IF(KJ$4-$H$4=$D81,$D84*$D89,0)</f>
        <v>0</v>
      </c>
      <c r="KK90" s="6">
        <f t="shared" ref="KK90" si="3609">IF(KK$4-$H$4=$D81,$D84*$D89,0)</f>
        <v>0</v>
      </c>
      <c r="KL90" s="6">
        <f t="shared" ref="KL90" si="3610">IF(KL$4-$H$4=$D81,$D84*$D89,0)</f>
        <v>0</v>
      </c>
      <c r="KM90" s="6">
        <f t="shared" ref="KM90" si="3611">IF(KM$4-$H$4=$D81,$D84*$D89,0)</f>
        <v>0</v>
      </c>
      <c r="KN90" s="6">
        <f t="shared" ref="KN90" si="3612">IF(KN$4-$H$4=$D81,$D84*$D89,0)</f>
        <v>0</v>
      </c>
      <c r="KO90" s="6">
        <f t="shared" ref="KO90" si="3613">IF(KO$4-$H$4=$D81,$D84*$D89,0)</f>
        <v>0</v>
      </c>
      <c r="KP90" s="6">
        <f t="shared" ref="KP90" si="3614">IF(KP$4-$H$4=$D81,$D84*$D89,0)</f>
        <v>0</v>
      </c>
      <c r="KQ90" s="6">
        <f t="shared" ref="KQ90" si="3615">IF(KQ$4-$H$4=$D81,$D84*$D89,0)</f>
        <v>0</v>
      </c>
      <c r="KR90" s="6">
        <f t="shared" ref="KR90" si="3616">IF(KR$4-$H$4=$D81,$D84*$D89,0)</f>
        <v>0</v>
      </c>
      <c r="KS90" s="6">
        <f t="shared" ref="KS90" si="3617">IF(KS$4-$H$4=$D81,$D84*$D89,0)</f>
        <v>0</v>
      </c>
      <c r="KT90" s="6">
        <f t="shared" ref="KT90" si="3618">IF(KT$4-$H$4=$D81,$D84*$D89,0)</f>
        <v>0</v>
      </c>
      <c r="KU90" s="6">
        <f t="shared" ref="KU90" si="3619">IF(KU$4-$H$4=$D81,$D84*$D89,0)</f>
        <v>0</v>
      </c>
      <c r="KV90" s="6">
        <f t="shared" ref="KV90" si="3620">IF(KV$4-$H$4=$D81,$D84*$D89,0)</f>
        <v>0</v>
      </c>
      <c r="KW90" s="6">
        <f t="shared" ref="KW90" si="3621">IF(KW$4-$H$4=$D81,$D84*$D89,0)</f>
        <v>0</v>
      </c>
      <c r="KX90" s="6">
        <f t="shared" ref="KX90" si="3622">IF(KX$4-$H$4=$D81,$D84*$D89,0)</f>
        <v>0</v>
      </c>
      <c r="KY90" s="6">
        <f t="shared" ref="KY90" si="3623">IF(KY$4-$H$4=$D81,$D84*$D89,0)</f>
        <v>0</v>
      </c>
      <c r="KZ90" s="6">
        <f t="shared" ref="KZ90" si="3624">IF(KZ$4-$H$4=$D81,$D84*$D89,0)</f>
        <v>0</v>
      </c>
      <c r="LA90" s="6">
        <f t="shared" ref="LA90" si="3625">IF(LA$4-$H$4=$D81,$D84*$D89,0)</f>
        <v>0</v>
      </c>
      <c r="LB90" s="6">
        <f t="shared" ref="LB90" si="3626">IF(LB$4-$H$4=$D81,$D84*$D89,0)</f>
        <v>0</v>
      </c>
      <c r="LC90" s="6">
        <f t="shared" ref="LC90" si="3627">IF(LC$4-$H$4=$D81,$D84*$D89,0)</f>
        <v>0</v>
      </c>
      <c r="LD90" s="6">
        <f t="shared" ref="LD90" si="3628">IF(LD$4-$H$4=$D81,$D84*$D89,0)</f>
        <v>0</v>
      </c>
      <c r="LE90" s="6">
        <f t="shared" ref="LE90" si="3629">IF(LE$4-$H$4=$D81,$D84*$D89,0)</f>
        <v>0</v>
      </c>
      <c r="LF90" s="6">
        <f t="shared" ref="LF90" si="3630">IF(LF$4-$H$4=$D81,$D84*$D89,0)</f>
        <v>0</v>
      </c>
      <c r="LG90" s="6">
        <f t="shared" ref="LG90" si="3631">IF(LG$4-$H$4=$D81,$D84*$D89,0)</f>
        <v>0</v>
      </c>
      <c r="LH90" s="6">
        <f t="shared" ref="LH90" si="3632">IF(LH$4-$H$4=$D81,$D84*$D89,0)</f>
        <v>0</v>
      </c>
      <c r="LI90" s="6">
        <f t="shared" ref="LI90" si="3633">IF(LI$4-$H$4=$D81,$D84*$D89,0)</f>
        <v>0</v>
      </c>
      <c r="LJ90" s="6">
        <f t="shared" ref="LJ90" si="3634">IF(LJ$4-$H$4=$D81,$D84*$D89,0)</f>
        <v>0</v>
      </c>
      <c r="LK90" s="6">
        <f t="shared" ref="LK90" si="3635">IF(LK$4-$H$4=$D81,$D84*$D89,0)</f>
        <v>0</v>
      </c>
      <c r="LL90" s="6">
        <f t="shared" ref="LL90" si="3636">IF(LL$4-$H$4=$D81,$D84*$D89,0)</f>
        <v>0</v>
      </c>
      <c r="LM90" s="6">
        <f t="shared" ref="LM90" si="3637">IF(LM$4-$H$4=$D81,$D84*$D89,0)</f>
        <v>0</v>
      </c>
      <c r="LN90" s="6">
        <f t="shared" ref="LN90" si="3638">IF(LN$4-$H$4=$D81,$D84*$D89,0)</f>
        <v>0</v>
      </c>
      <c r="LO90" s="6">
        <f t="shared" ref="LO90" si="3639">IF(LO$4-$H$4=$D81,$D84*$D89,0)</f>
        <v>0</v>
      </c>
      <c r="LP90" s="6">
        <f t="shared" ref="LP90" si="3640">IF(LP$4-$H$4=$D81,$D84*$D89,0)</f>
        <v>0</v>
      </c>
      <c r="LQ90" s="6">
        <f t="shared" ref="LQ90" si="3641">IF(LQ$4-$H$4=$D81,$D84*$D89,0)</f>
        <v>0</v>
      </c>
      <c r="LR90" s="6">
        <f t="shared" ref="LR90" si="3642">IF(LR$4-$H$4=$D81,$D84*$D89,0)</f>
        <v>0</v>
      </c>
      <c r="LS90" s="6">
        <f t="shared" ref="LS90" si="3643">IF(LS$4-$H$4=$D81,$D84*$D89,0)</f>
        <v>0</v>
      </c>
      <c r="LT90" s="6">
        <f t="shared" ref="LT90" si="3644">IF(LT$4-$H$4=$D81,$D84*$D89,0)</f>
        <v>0</v>
      </c>
      <c r="LU90" s="6">
        <f t="shared" ref="LU90" si="3645">IF(LU$4-$H$4=$D81,$D84*$D89,0)</f>
        <v>0</v>
      </c>
      <c r="LV90" s="6">
        <f t="shared" ref="LV90" si="3646">IF(LV$4-$H$4=$D81,$D84*$D89,0)</f>
        <v>0</v>
      </c>
      <c r="LW90" s="6">
        <f t="shared" ref="LW90" si="3647">IF(LW$4-$H$4=$D81,$D84*$D89,0)</f>
        <v>0</v>
      </c>
      <c r="LX90" s="6">
        <f t="shared" ref="LX90" si="3648">IF(LX$4-$H$4=$D81,$D84*$D89,0)</f>
        <v>0</v>
      </c>
      <c r="LY90" s="6">
        <f t="shared" ref="LY90" si="3649">IF(LY$4-$H$4=$D81,$D84*$D89,0)</f>
        <v>0</v>
      </c>
      <c r="LZ90" s="6">
        <f t="shared" ref="LZ90" si="3650">IF(LZ$4-$H$4=$D81,$D84*$D89,0)</f>
        <v>0</v>
      </c>
      <c r="MA90" s="6">
        <f t="shared" ref="MA90" si="3651">IF(MA$4-$H$4=$D81,$D84*$D89,0)</f>
        <v>0</v>
      </c>
      <c r="MB90" s="6">
        <f t="shared" ref="MB90" si="3652">IF(MB$4-$H$4=$D81,$D84*$D89,0)</f>
        <v>0</v>
      </c>
      <c r="MC90" s="6">
        <f t="shared" ref="MC90" si="3653">IF(MC$4-$H$4=$D81,$D84*$D89,0)</f>
        <v>0</v>
      </c>
      <c r="MD90" s="6">
        <f t="shared" ref="MD90" si="3654">IF(MD$4-$H$4=$D81,$D84*$D89,0)</f>
        <v>0</v>
      </c>
      <c r="ME90" s="6">
        <f t="shared" ref="ME90" si="3655">IF(ME$4-$H$4=$D81,$D84*$D89,0)</f>
        <v>0</v>
      </c>
      <c r="MF90" s="6">
        <f t="shared" ref="MF90" si="3656">IF(MF$4-$H$4=$D81,$D84*$D89,0)</f>
        <v>0</v>
      </c>
      <c r="MG90" s="6">
        <f t="shared" ref="MG90" si="3657">IF(MG$4-$H$4=$D81,$D84*$D89,0)</f>
        <v>0</v>
      </c>
      <c r="MH90" s="6">
        <f t="shared" ref="MH90" si="3658">IF(MH$4-$H$4=$D81,$D84*$D89,0)</f>
        <v>0</v>
      </c>
      <c r="MI90" s="6">
        <f t="shared" ref="MI90" si="3659">IF(MI$4-$H$4=$D81,$D84*$D89,0)</f>
        <v>0</v>
      </c>
      <c r="MJ90" s="6">
        <f t="shared" ref="MJ90" si="3660">IF(MJ$4-$H$4=$D81,$D84*$D89,0)</f>
        <v>0</v>
      </c>
      <c r="MK90" s="6">
        <f t="shared" ref="MK90" si="3661">IF(MK$4-$H$4=$D81,$D84*$D89,0)</f>
        <v>0</v>
      </c>
      <c r="ML90" s="6">
        <f t="shared" ref="ML90" si="3662">IF(ML$4-$H$4=$D81,$D84*$D89,0)</f>
        <v>0</v>
      </c>
      <c r="MM90" s="6">
        <f t="shared" ref="MM90" si="3663">IF(MM$4-$H$4=$D81,$D84*$D89,0)</f>
        <v>0</v>
      </c>
      <c r="MN90" s="6">
        <f t="shared" ref="MN90" si="3664">IF(MN$4-$H$4=$D81,$D84*$D89,0)</f>
        <v>0</v>
      </c>
      <c r="MO90" s="6">
        <f t="shared" ref="MO90" si="3665">IF(MO$4-$H$4=$D81,$D84*$D89,0)</f>
        <v>0</v>
      </c>
      <c r="MP90" s="6">
        <f t="shared" ref="MP90" si="3666">IF(MP$4-$H$4=$D81,$D84*$D89,0)</f>
        <v>0</v>
      </c>
      <c r="MQ90" s="6">
        <f t="shared" ref="MQ90" si="3667">IF(MQ$4-$H$4=$D81,$D84*$D89,0)</f>
        <v>0</v>
      </c>
      <c r="MR90" s="6">
        <f t="shared" ref="MR90" si="3668">IF(MR$4-$H$4=$D81,$D84*$D89,0)</f>
        <v>0</v>
      </c>
      <c r="MS90" s="6">
        <f t="shared" ref="MS90" si="3669">IF(MS$4-$H$4=$D81,$D84*$D89,0)</f>
        <v>0</v>
      </c>
      <c r="MT90" s="6">
        <f t="shared" ref="MT90" si="3670">IF(MT$4-$H$4=$D81,$D84*$D89,0)</f>
        <v>0</v>
      </c>
      <c r="MU90" s="6">
        <f t="shared" ref="MU90" si="3671">IF(MU$4-$H$4=$D81,$D84*$D89,0)</f>
        <v>0</v>
      </c>
      <c r="MV90" s="6">
        <f t="shared" ref="MV90" si="3672">IF(MV$4-$H$4=$D81,$D84*$D89,0)</f>
        <v>0</v>
      </c>
      <c r="MW90" s="6">
        <f t="shared" ref="MW90" si="3673">IF(MW$4-$H$4=$D81,$D84*$D89,0)</f>
        <v>0</v>
      </c>
      <c r="MX90" s="6">
        <f t="shared" ref="MX90" si="3674">IF(MX$4-$H$4=$D81,$D84*$D89,0)</f>
        <v>0</v>
      </c>
      <c r="MY90" s="6">
        <f t="shared" ref="MY90" si="3675">IF(MY$4-$H$4=$D81,$D84*$D89,0)</f>
        <v>0</v>
      </c>
      <c r="MZ90" s="6">
        <f t="shared" ref="MZ90" si="3676">IF(MZ$4-$H$4=$D81,$D84*$D89,0)</f>
        <v>0</v>
      </c>
      <c r="NA90" s="6">
        <f t="shared" ref="NA90" si="3677">IF(NA$4-$H$4=$D81,$D84*$D89,0)</f>
        <v>0</v>
      </c>
      <c r="NB90" s="6">
        <f t="shared" ref="NB90" si="3678">IF(NB$4-$H$4=$D81,$D84*$D89,0)</f>
        <v>0</v>
      </c>
      <c r="NC90" s="6">
        <f t="shared" ref="NC90" si="3679">IF(NC$4-$H$4=$D81,$D84*$D89,0)</f>
        <v>0</v>
      </c>
      <c r="ND90" s="6">
        <f t="shared" ref="ND90" si="3680">IF(ND$4-$H$4=$D81,$D84*$D89,0)</f>
        <v>0</v>
      </c>
    </row>
    <row r="91" spans="1:368" x14ac:dyDescent="0.25">
      <c r="A91" s="4"/>
    </row>
    <row r="92" spans="1:368" x14ac:dyDescent="0.25">
      <c r="A92" s="4"/>
      <c r="B92" s="57" t="s">
        <v>16</v>
      </c>
      <c r="C92" s="58"/>
      <c r="D92" s="59">
        <f t="shared" ref="D92:D93" si="3681">SUM(H92:ND92)</f>
        <v>537931750.14853704</v>
      </c>
      <c r="E92" s="57"/>
      <c r="F92" s="57"/>
      <c r="G92" s="60"/>
      <c r="H92" s="61">
        <f t="shared" ref="H92:BS92" si="3682">IF(AND(H$4-$H$4&gt;0,H$4-$H$4&lt;=$D81),$D84*(1-$D89)*H87/12*POWER(1+H87/12,$D81)/(POWER(1+H87/12,$D81)-1),0)</f>
        <v>0</v>
      </c>
      <c r="I92" s="61">
        <f t="shared" si="3682"/>
        <v>11206911.461427851</v>
      </c>
      <c r="J92" s="61">
        <f t="shared" si="3682"/>
        <v>11206911.461427851</v>
      </c>
      <c r="K92" s="61">
        <f t="shared" si="3682"/>
        <v>11206911.461427851</v>
      </c>
      <c r="L92" s="61">
        <f t="shared" si="3682"/>
        <v>11206911.461427851</v>
      </c>
      <c r="M92" s="61">
        <f t="shared" si="3682"/>
        <v>11206911.461427851</v>
      </c>
      <c r="N92" s="61">
        <f t="shared" si="3682"/>
        <v>11206911.461427851</v>
      </c>
      <c r="O92" s="61">
        <f t="shared" si="3682"/>
        <v>11206911.461427851</v>
      </c>
      <c r="P92" s="61">
        <f t="shared" si="3682"/>
        <v>11206911.461427851</v>
      </c>
      <c r="Q92" s="61">
        <f t="shared" si="3682"/>
        <v>11206911.461427851</v>
      </c>
      <c r="R92" s="61">
        <f t="shared" si="3682"/>
        <v>11206911.461427851</v>
      </c>
      <c r="S92" s="61">
        <f t="shared" si="3682"/>
        <v>11206911.461427851</v>
      </c>
      <c r="T92" s="61">
        <f t="shared" si="3682"/>
        <v>11206911.461427851</v>
      </c>
      <c r="U92" s="61">
        <f t="shared" si="3682"/>
        <v>11206911.461427851</v>
      </c>
      <c r="V92" s="61">
        <f t="shared" si="3682"/>
        <v>11206911.461427851</v>
      </c>
      <c r="W92" s="61">
        <f t="shared" si="3682"/>
        <v>11206911.461427851</v>
      </c>
      <c r="X92" s="61">
        <f t="shared" si="3682"/>
        <v>11206911.461427851</v>
      </c>
      <c r="Y92" s="61">
        <f t="shared" si="3682"/>
        <v>11206911.461427851</v>
      </c>
      <c r="Z92" s="61">
        <f t="shared" si="3682"/>
        <v>11206911.461427851</v>
      </c>
      <c r="AA92" s="61">
        <f t="shared" si="3682"/>
        <v>11206911.461427851</v>
      </c>
      <c r="AB92" s="61">
        <f t="shared" si="3682"/>
        <v>11206911.461427851</v>
      </c>
      <c r="AC92" s="61">
        <f t="shared" si="3682"/>
        <v>11206911.461427851</v>
      </c>
      <c r="AD92" s="61">
        <f t="shared" si="3682"/>
        <v>11206911.461427851</v>
      </c>
      <c r="AE92" s="61">
        <f t="shared" si="3682"/>
        <v>11206911.461427851</v>
      </c>
      <c r="AF92" s="61">
        <f t="shared" si="3682"/>
        <v>11206911.461427851</v>
      </c>
      <c r="AG92" s="61">
        <f t="shared" si="3682"/>
        <v>11206911.461427851</v>
      </c>
      <c r="AH92" s="61">
        <f t="shared" si="3682"/>
        <v>11206911.461427851</v>
      </c>
      <c r="AI92" s="61">
        <f t="shared" si="3682"/>
        <v>11206911.461427851</v>
      </c>
      <c r="AJ92" s="61">
        <f t="shared" si="3682"/>
        <v>11206911.461427851</v>
      </c>
      <c r="AK92" s="61">
        <f t="shared" si="3682"/>
        <v>11206911.461427851</v>
      </c>
      <c r="AL92" s="61">
        <f t="shared" si="3682"/>
        <v>11206911.461427851</v>
      </c>
      <c r="AM92" s="61">
        <f t="shared" si="3682"/>
        <v>11206911.461427851</v>
      </c>
      <c r="AN92" s="61">
        <f t="shared" si="3682"/>
        <v>11206911.461427851</v>
      </c>
      <c r="AO92" s="61">
        <f t="shared" si="3682"/>
        <v>11206911.461427851</v>
      </c>
      <c r="AP92" s="61">
        <f t="shared" si="3682"/>
        <v>11206911.461427851</v>
      </c>
      <c r="AQ92" s="61">
        <f t="shared" si="3682"/>
        <v>11206911.461427851</v>
      </c>
      <c r="AR92" s="61">
        <f t="shared" si="3682"/>
        <v>11206911.461427851</v>
      </c>
      <c r="AS92" s="61">
        <f t="shared" si="3682"/>
        <v>11206911.461427851</v>
      </c>
      <c r="AT92" s="61">
        <f t="shared" si="3682"/>
        <v>11206911.461427851</v>
      </c>
      <c r="AU92" s="61">
        <f t="shared" si="3682"/>
        <v>11206911.461427851</v>
      </c>
      <c r="AV92" s="61">
        <f t="shared" si="3682"/>
        <v>11206911.461427851</v>
      </c>
      <c r="AW92" s="61">
        <f t="shared" si="3682"/>
        <v>11206911.461427851</v>
      </c>
      <c r="AX92" s="61">
        <f t="shared" si="3682"/>
        <v>11206911.461427851</v>
      </c>
      <c r="AY92" s="61">
        <f t="shared" si="3682"/>
        <v>11206911.461427851</v>
      </c>
      <c r="AZ92" s="61">
        <f t="shared" si="3682"/>
        <v>11206911.461427851</v>
      </c>
      <c r="BA92" s="61">
        <f t="shared" si="3682"/>
        <v>11206911.461427851</v>
      </c>
      <c r="BB92" s="61">
        <f t="shared" si="3682"/>
        <v>11206911.461427851</v>
      </c>
      <c r="BC92" s="61">
        <f t="shared" si="3682"/>
        <v>11206911.461427851</v>
      </c>
      <c r="BD92" s="61">
        <f t="shared" si="3682"/>
        <v>11206911.461427851</v>
      </c>
      <c r="BE92" s="61">
        <f t="shared" si="3682"/>
        <v>0</v>
      </c>
      <c r="BF92" s="61">
        <f t="shared" si="3682"/>
        <v>0</v>
      </c>
      <c r="BG92" s="61">
        <f t="shared" si="3682"/>
        <v>0</v>
      </c>
      <c r="BH92" s="61">
        <f t="shared" si="3682"/>
        <v>0</v>
      </c>
      <c r="BI92" s="61">
        <f t="shared" si="3682"/>
        <v>0</v>
      </c>
      <c r="BJ92" s="61">
        <f t="shared" si="3682"/>
        <v>0</v>
      </c>
      <c r="BK92" s="61">
        <f t="shared" si="3682"/>
        <v>0</v>
      </c>
      <c r="BL92" s="61">
        <f t="shared" si="3682"/>
        <v>0</v>
      </c>
      <c r="BM92" s="61">
        <f t="shared" si="3682"/>
        <v>0</v>
      </c>
      <c r="BN92" s="61">
        <f t="shared" si="3682"/>
        <v>0</v>
      </c>
      <c r="BO92" s="61">
        <f t="shared" si="3682"/>
        <v>0</v>
      </c>
      <c r="BP92" s="61">
        <f t="shared" si="3682"/>
        <v>0</v>
      </c>
      <c r="BQ92" s="61">
        <f t="shared" si="3682"/>
        <v>0</v>
      </c>
      <c r="BR92" s="61">
        <f t="shared" si="3682"/>
        <v>0</v>
      </c>
      <c r="BS92" s="61">
        <f t="shared" si="3682"/>
        <v>0</v>
      </c>
      <c r="BT92" s="61">
        <f t="shared" ref="BT92:EE92" si="3683">IF(AND(BT$4-$H$4&gt;0,BT$4-$H$4&lt;=$D81),$D84*(1-$D89)*BT87/12*POWER(1+BT87/12,$D81)/(POWER(1+BT87/12,$D81)-1),0)</f>
        <v>0</v>
      </c>
      <c r="BU92" s="61">
        <f t="shared" si="3683"/>
        <v>0</v>
      </c>
      <c r="BV92" s="61">
        <f t="shared" si="3683"/>
        <v>0</v>
      </c>
      <c r="BW92" s="61">
        <f t="shared" si="3683"/>
        <v>0</v>
      </c>
      <c r="BX92" s="61">
        <f t="shared" si="3683"/>
        <v>0</v>
      </c>
      <c r="BY92" s="61">
        <f t="shared" si="3683"/>
        <v>0</v>
      </c>
      <c r="BZ92" s="61">
        <f t="shared" si="3683"/>
        <v>0</v>
      </c>
      <c r="CA92" s="61">
        <f t="shared" si="3683"/>
        <v>0</v>
      </c>
      <c r="CB92" s="61">
        <f t="shared" si="3683"/>
        <v>0</v>
      </c>
      <c r="CC92" s="61">
        <f t="shared" si="3683"/>
        <v>0</v>
      </c>
      <c r="CD92" s="61">
        <f t="shared" si="3683"/>
        <v>0</v>
      </c>
      <c r="CE92" s="61">
        <f t="shared" si="3683"/>
        <v>0</v>
      </c>
      <c r="CF92" s="61">
        <f t="shared" si="3683"/>
        <v>0</v>
      </c>
      <c r="CG92" s="61">
        <f t="shared" si="3683"/>
        <v>0</v>
      </c>
      <c r="CH92" s="61">
        <f t="shared" si="3683"/>
        <v>0</v>
      </c>
      <c r="CI92" s="61">
        <f t="shared" si="3683"/>
        <v>0</v>
      </c>
      <c r="CJ92" s="61">
        <f t="shared" si="3683"/>
        <v>0</v>
      </c>
      <c r="CK92" s="61">
        <f t="shared" si="3683"/>
        <v>0</v>
      </c>
      <c r="CL92" s="61">
        <f t="shared" si="3683"/>
        <v>0</v>
      </c>
      <c r="CM92" s="61">
        <f t="shared" si="3683"/>
        <v>0</v>
      </c>
      <c r="CN92" s="61">
        <f t="shared" si="3683"/>
        <v>0</v>
      </c>
      <c r="CO92" s="61">
        <f t="shared" si="3683"/>
        <v>0</v>
      </c>
      <c r="CP92" s="61">
        <f t="shared" si="3683"/>
        <v>0</v>
      </c>
      <c r="CQ92" s="61">
        <f t="shared" si="3683"/>
        <v>0</v>
      </c>
      <c r="CR92" s="61">
        <f t="shared" si="3683"/>
        <v>0</v>
      </c>
      <c r="CS92" s="61">
        <f t="shared" si="3683"/>
        <v>0</v>
      </c>
      <c r="CT92" s="61">
        <f t="shared" si="3683"/>
        <v>0</v>
      </c>
      <c r="CU92" s="61">
        <f t="shared" si="3683"/>
        <v>0</v>
      </c>
      <c r="CV92" s="61">
        <f t="shared" si="3683"/>
        <v>0</v>
      </c>
      <c r="CW92" s="61">
        <f t="shared" si="3683"/>
        <v>0</v>
      </c>
      <c r="CX92" s="61">
        <f t="shared" si="3683"/>
        <v>0</v>
      </c>
      <c r="CY92" s="61">
        <f t="shared" si="3683"/>
        <v>0</v>
      </c>
      <c r="CZ92" s="61">
        <f t="shared" si="3683"/>
        <v>0</v>
      </c>
      <c r="DA92" s="61">
        <f t="shared" si="3683"/>
        <v>0</v>
      </c>
      <c r="DB92" s="61">
        <f t="shared" si="3683"/>
        <v>0</v>
      </c>
      <c r="DC92" s="61">
        <f t="shared" si="3683"/>
        <v>0</v>
      </c>
      <c r="DD92" s="61">
        <f t="shared" si="3683"/>
        <v>0</v>
      </c>
      <c r="DE92" s="61">
        <f t="shared" si="3683"/>
        <v>0</v>
      </c>
      <c r="DF92" s="61">
        <f t="shared" si="3683"/>
        <v>0</v>
      </c>
      <c r="DG92" s="61">
        <f t="shared" si="3683"/>
        <v>0</v>
      </c>
      <c r="DH92" s="61">
        <f t="shared" si="3683"/>
        <v>0</v>
      </c>
      <c r="DI92" s="61">
        <f t="shared" si="3683"/>
        <v>0</v>
      </c>
      <c r="DJ92" s="61">
        <f t="shared" si="3683"/>
        <v>0</v>
      </c>
      <c r="DK92" s="61">
        <f t="shared" si="3683"/>
        <v>0</v>
      </c>
      <c r="DL92" s="61">
        <f t="shared" si="3683"/>
        <v>0</v>
      </c>
      <c r="DM92" s="61">
        <f t="shared" si="3683"/>
        <v>0</v>
      </c>
      <c r="DN92" s="61">
        <f t="shared" si="3683"/>
        <v>0</v>
      </c>
      <c r="DO92" s="61">
        <f t="shared" si="3683"/>
        <v>0</v>
      </c>
      <c r="DP92" s="61">
        <f t="shared" si="3683"/>
        <v>0</v>
      </c>
      <c r="DQ92" s="61">
        <f t="shared" si="3683"/>
        <v>0</v>
      </c>
      <c r="DR92" s="61">
        <f t="shared" si="3683"/>
        <v>0</v>
      </c>
      <c r="DS92" s="61">
        <f t="shared" si="3683"/>
        <v>0</v>
      </c>
      <c r="DT92" s="61">
        <f t="shared" si="3683"/>
        <v>0</v>
      </c>
      <c r="DU92" s="61">
        <f t="shared" si="3683"/>
        <v>0</v>
      </c>
      <c r="DV92" s="61">
        <f t="shared" si="3683"/>
        <v>0</v>
      </c>
      <c r="DW92" s="61">
        <f t="shared" si="3683"/>
        <v>0</v>
      </c>
      <c r="DX92" s="61">
        <f t="shared" si="3683"/>
        <v>0</v>
      </c>
      <c r="DY92" s="61">
        <f t="shared" si="3683"/>
        <v>0</v>
      </c>
      <c r="DZ92" s="61">
        <f t="shared" si="3683"/>
        <v>0</v>
      </c>
      <c r="EA92" s="61">
        <f t="shared" si="3683"/>
        <v>0</v>
      </c>
      <c r="EB92" s="61">
        <f t="shared" si="3683"/>
        <v>0</v>
      </c>
      <c r="EC92" s="61">
        <f t="shared" si="3683"/>
        <v>0</v>
      </c>
      <c r="ED92" s="61">
        <f t="shared" si="3683"/>
        <v>0</v>
      </c>
      <c r="EE92" s="61">
        <f t="shared" si="3683"/>
        <v>0</v>
      </c>
      <c r="EF92" s="61">
        <f t="shared" ref="EF92:GQ92" si="3684">IF(AND(EF$4-$H$4&gt;0,EF$4-$H$4&lt;=$D81),$D84*(1-$D89)*EF87/12*POWER(1+EF87/12,$D81)/(POWER(1+EF87/12,$D81)-1),0)</f>
        <v>0</v>
      </c>
      <c r="EG92" s="61">
        <f t="shared" si="3684"/>
        <v>0</v>
      </c>
      <c r="EH92" s="61">
        <f t="shared" si="3684"/>
        <v>0</v>
      </c>
      <c r="EI92" s="61">
        <f t="shared" si="3684"/>
        <v>0</v>
      </c>
      <c r="EJ92" s="61">
        <f t="shared" si="3684"/>
        <v>0</v>
      </c>
      <c r="EK92" s="61">
        <f t="shared" si="3684"/>
        <v>0</v>
      </c>
      <c r="EL92" s="61">
        <f t="shared" si="3684"/>
        <v>0</v>
      </c>
      <c r="EM92" s="61">
        <f t="shared" si="3684"/>
        <v>0</v>
      </c>
      <c r="EN92" s="61">
        <f t="shared" si="3684"/>
        <v>0</v>
      </c>
      <c r="EO92" s="61">
        <f t="shared" si="3684"/>
        <v>0</v>
      </c>
      <c r="EP92" s="61">
        <f t="shared" si="3684"/>
        <v>0</v>
      </c>
      <c r="EQ92" s="61">
        <f t="shared" si="3684"/>
        <v>0</v>
      </c>
      <c r="ER92" s="61">
        <f t="shared" si="3684"/>
        <v>0</v>
      </c>
      <c r="ES92" s="61">
        <f t="shared" si="3684"/>
        <v>0</v>
      </c>
      <c r="ET92" s="61">
        <f t="shared" si="3684"/>
        <v>0</v>
      </c>
      <c r="EU92" s="61">
        <f t="shared" si="3684"/>
        <v>0</v>
      </c>
      <c r="EV92" s="61">
        <f t="shared" si="3684"/>
        <v>0</v>
      </c>
      <c r="EW92" s="61">
        <f t="shared" si="3684"/>
        <v>0</v>
      </c>
      <c r="EX92" s="61">
        <f t="shared" si="3684"/>
        <v>0</v>
      </c>
      <c r="EY92" s="61">
        <f t="shared" si="3684"/>
        <v>0</v>
      </c>
      <c r="EZ92" s="61">
        <f t="shared" si="3684"/>
        <v>0</v>
      </c>
      <c r="FA92" s="61">
        <f t="shared" si="3684"/>
        <v>0</v>
      </c>
      <c r="FB92" s="61">
        <f t="shared" si="3684"/>
        <v>0</v>
      </c>
      <c r="FC92" s="61">
        <f t="shared" si="3684"/>
        <v>0</v>
      </c>
      <c r="FD92" s="61">
        <f t="shared" si="3684"/>
        <v>0</v>
      </c>
      <c r="FE92" s="61">
        <f t="shared" si="3684"/>
        <v>0</v>
      </c>
      <c r="FF92" s="61">
        <f t="shared" si="3684"/>
        <v>0</v>
      </c>
      <c r="FG92" s="61">
        <f t="shared" si="3684"/>
        <v>0</v>
      </c>
      <c r="FH92" s="61">
        <f t="shared" si="3684"/>
        <v>0</v>
      </c>
      <c r="FI92" s="61">
        <f t="shared" si="3684"/>
        <v>0</v>
      </c>
      <c r="FJ92" s="61">
        <f t="shared" si="3684"/>
        <v>0</v>
      </c>
      <c r="FK92" s="61">
        <f t="shared" si="3684"/>
        <v>0</v>
      </c>
      <c r="FL92" s="61">
        <f t="shared" si="3684"/>
        <v>0</v>
      </c>
      <c r="FM92" s="61">
        <f t="shared" si="3684"/>
        <v>0</v>
      </c>
      <c r="FN92" s="61">
        <f t="shared" si="3684"/>
        <v>0</v>
      </c>
      <c r="FO92" s="61">
        <f t="shared" si="3684"/>
        <v>0</v>
      </c>
      <c r="FP92" s="61">
        <f t="shared" si="3684"/>
        <v>0</v>
      </c>
      <c r="FQ92" s="61">
        <f t="shared" si="3684"/>
        <v>0</v>
      </c>
      <c r="FR92" s="61">
        <f t="shared" si="3684"/>
        <v>0</v>
      </c>
      <c r="FS92" s="61">
        <f t="shared" si="3684"/>
        <v>0</v>
      </c>
      <c r="FT92" s="61">
        <f t="shared" si="3684"/>
        <v>0</v>
      </c>
      <c r="FU92" s="61">
        <f t="shared" si="3684"/>
        <v>0</v>
      </c>
      <c r="FV92" s="61">
        <f t="shared" si="3684"/>
        <v>0</v>
      </c>
      <c r="FW92" s="61">
        <f t="shared" si="3684"/>
        <v>0</v>
      </c>
      <c r="FX92" s="61">
        <f t="shared" si="3684"/>
        <v>0</v>
      </c>
      <c r="FY92" s="61">
        <f t="shared" si="3684"/>
        <v>0</v>
      </c>
      <c r="FZ92" s="61">
        <f t="shared" si="3684"/>
        <v>0</v>
      </c>
      <c r="GA92" s="61">
        <f t="shared" si="3684"/>
        <v>0</v>
      </c>
      <c r="GB92" s="61">
        <f t="shared" si="3684"/>
        <v>0</v>
      </c>
      <c r="GC92" s="61">
        <f t="shared" si="3684"/>
        <v>0</v>
      </c>
      <c r="GD92" s="61">
        <f t="shared" si="3684"/>
        <v>0</v>
      </c>
      <c r="GE92" s="61">
        <f t="shared" si="3684"/>
        <v>0</v>
      </c>
      <c r="GF92" s="61">
        <f t="shared" si="3684"/>
        <v>0</v>
      </c>
      <c r="GG92" s="61">
        <f t="shared" si="3684"/>
        <v>0</v>
      </c>
      <c r="GH92" s="61">
        <f t="shared" si="3684"/>
        <v>0</v>
      </c>
      <c r="GI92" s="61">
        <f t="shared" si="3684"/>
        <v>0</v>
      </c>
      <c r="GJ92" s="61">
        <f t="shared" si="3684"/>
        <v>0</v>
      </c>
      <c r="GK92" s="61">
        <f t="shared" si="3684"/>
        <v>0</v>
      </c>
      <c r="GL92" s="61">
        <f t="shared" si="3684"/>
        <v>0</v>
      </c>
      <c r="GM92" s="61">
        <f t="shared" si="3684"/>
        <v>0</v>
      </c>
      <c r="GN92" s="61">
        <f t="shared" si="3684"/>
        <v>0</v>
      </c>
      <c r="GO92" s="61">
        <f t="shared" si="3684"/>
        <v>0</v>
      </c>
      <c r="GP92" s="61">
        <f t="shared" si="3684"/>
        <v>0</v>
      </c>
      <c r="GQ92" s="61">
        <f t="shared" si="3684"/>
        <v>0</v>
      </c>
      <c r="GR92" s="61">
        <f t="shared" ref="GR92:JC92" si="3685">IF(AND(GR$4-$H$4&gt;0,GR$4-$H$4&lt;=$D81),$D84*(1-$D89)*GR87/12*POWER(1+GR87/12,$D81)/(POWER(1+GR87/12,$D81)-1),0)</f>
        <v>0</v>
      </c>
      <c r="GS92" s="61">
        <f t="shared" si="3685"/>
        <v>0</v>
      </c>
      <c r="GT92" s="61">
        <f t="shared" si="3685"/>
        <v>0</v>
      </c>
      <c r="GU92" s="61">
        <f t="shared" si="3685"/>
        <v>0</v>
      </c>
      <c r="GV92" s="61">
        <f t="shared" si="3685"/>
        <v>0</v>
      </c>
      <c r="GW92" s="61">
        <f t="shared" si="3685"/>
        <v>0</v>
      </c>
      <c r="GX92" s="61">
        <f t="shared" si="3685"/>
        <v>0</v>
      </c>
      <c r="GY92" s="61">
        <f t="shared" si="3685"/>
        <v>0</v>
      </c>
      <c r="GZ92" s="61">
        <f t="shared" si="3685"/>
        <v>0</v>
      </c>
      <c r="HA92" s="61">
        <f t="shared" si="3685"/>
        <v>0</v>
      </c>
      <c r="HB92" s="61">
        <f t="shared" si="3685"/>
        <v>0</v>
      </c>
      <c r="HC92" s="61">
        <f t="shared" si="3685"/>
        <v>0</v>
      </c>
      <c r="HD92" s="61">
        <f t="shared" si="3685"/>
        <v>0</v>
      </c>
      <c r="HE92" s="61">
        <f t="shared" si="3685"/>
        <v>0</v>
      </c>
      <c r="HF92" s="61">
        <f t="shared" si="3685"/>
        <v>0</v>
      </c>
      <c r="HG92" s="61">
        <f t="shared" si="3685"/>
        <v>0</v>
      </c>
      <c r="HH92" s="61">
        <f t="shared" si="3685"/>
        <v>0</v>
      </c>
      <c r="HI92" s="61">
        <f t="shared" si="3685"/>
        <v>0</v>
      </c>
      <c r="HJ92" s="61">
        <f t="shared" si="3685"/>
        <v>0</v>
      </c>
      <c r="HK92" s="61">
        <f t="shared" si="3685"/>
        <v>0</v>
      </c>
      <c r="HL92" s="61">
        <f t="shared" si="3685"/>
        <v>0</v>
      </c>
      <c r="HM92" s="61">
        <f t="shared" si="3685"/>
        <v>0</v>
      </c>
      <c r="HN92" s="61">
        <f t="shared" si="3685"/>
        <v>0</v>
      </c>
      <c r="HO92" s="61">
        <f t="shared" si="3685"/>
        <v>0</v>
      </c>
      <c r="HP92" s="61">
        <f t="shared" si="3685"/>
        <v>0</v>
      </c>
      <c r="HQ92" s="61">
        <f t="shared" si="3685"/>
        <v>0</v>
      </c>
      <c r="HR92" s="61">
        <f t="shared" si="3685"/>
        <v>0</v>
      </c>
      <c r="HS92" s="61">
        <f t="shared" si="3685"/>
        <v>0</v>
      </c>
      <c r="HT92" s="61">
        <f t="shared" si="3685"/>
        <v>0</v>
      </c>
      <c r="HU92" s="61">
        <f t="shared" si="3685"/>
        <v>0</v>
      </c>
      <c r="HV92" s="61">
        <f t="shared" si="3685"/>
        <v>0</v>
      </c>
      <c r="HW92" s="61">
        <f t="shared" si="3685"/>
        <v>0</v>
      </c>
      <c r="HX92" s="61">
        <f t="shared" si="3685"/>
        <v>0</v>
      </c>
      <c r="HY92" s="61">
        <f t="shared" si="3685"/>
        <v>0</v>
      </c>
      <c r="HZ92" s="61">
        <f t="shared" si="3685"/>
        <v>0</v>
      </c>
      <c r="IA92" s="61">
        <f t="shared" si="3685"/>
        <v>0</v>
      </c>
      <c r="IB92" s="61">
        <f t="shared" si="3685"/>
        <v>0</v>
      </c>
      <c r="IC92" s="61">
        <f t="shared" si="3685"/>
        <v>0</v>
      </c>
      <c r="ID92" s="61">
        <f t="shared" si="3685"/>
        <v>0</v>
      </c>
      <c r="IE92" s="61">
        <f t="shared" si="3685"/>
        <v>0</v>
      </c>
      <c r="IF92" s="61">
        <f t="shared" si="3685"/>
        <v>0</v>
      </c>
      <c r="IG92" s="61">
        <f t="shared" si="3685"/>
        <v>0</v>
      </c>
      <c r="IH92" s="61">
        <f t="shared" si="3685"/>
        <v>0</v>
      </c>
      <c r="II92" s="61">
        <f t="shared" si="3685"/>
        <v>0</v>
      </c>
      <c r="IJ92" s="61">
        <f t="shared" si="3685"/>
        <v>0</v>
      </c>
      <c r="IK92" s="61">
        <f t="shared" si="3685"/>
        <v>0</v>
      </c>
      <c r="IL92" s="61">
        <f t="shared" si="3685"/>
        <v>0</v>
      </c>
      <c r="IM92" s="61">
        <f t="shared" si="3685"/>
        <v>0</v>
      </c>
      <c r="IN92" s="61">
        <f t="shared" si="3685"/>
        <v>0</v>
      </c>
      <c r="IO92" s="61">
        <f t="shared" si="3685"/>
        <v>0</v>
      </c>
      <c r="IP92" s="61">
        <f t="shared" si="3685"/>
        <v>0</v>
      </c>
      <c r="IQ92" s="61">
        <f t="shared" si="3685"/>
        <v>0</v>
      </c>
      <c r="IR92" s="61">
        <f t="shared" si="3685"/>
        <v>0</v>
      </c>
      <c r="IS92" s="61">
        <f t="shared" si="3685"/>
        <v>0</v>
      </c>
      <c r="IT92" s="61">
        <f t="shared" si="3685"/>
        <v>0</v>
      </c>
      <c r="IU92" s="61">
        <f t="shared" si="3685"/>
        <v>0</v>
      </c>
      <c r="IV92" s="61">
        <f t="shared" si="3685"/>
        <v>0</v>
      </c>
      <c r="IW92" s="61">
        <f t="shared" si="3685"/>
        <v>0</v>
      </c>
      <c r="IX92" s="61">
        <f t="shared" si="3685"/>
        <v>0</v>
      </c>
      <c r="IY92" s="61">
        <f t="shared" si="3685"/>
        <v>0</v>
      </c>
      <c r="IZ92" s="61">
        <f t="shared" si="3685"/>
        <v>0</v>
      </c>
      <c r="JA92" s="61">
        <f t="shared" si="3685"/>
        <v>0</v>
      </c>
      <c r="JB92" s="61">
        <f t="shared" si="3685"/>
        <v>0</v>
      </c>
      <c r="JC92" s="61">
        <f t="shared" si="3685"/>
        <v>0</v>
      </c>
      <c r="JD92" s="61">
        <f t="shared" ref="JD92:LO92" si="3686">IF(AND(JD$4-$H$4&gt;0,JD$4-$H$4&lt;=$D81),$D84*(1-$D89)*JD87/12*POWER(1+JD87/12,$D81)/(POWER(1+JD87/12,$D81)-1),0)</f>
        <v>0</v>
      </c>
      <c r="JE92" s="61">
        <f t="shared" si="3686"/>
        <v>0</v>
      </c>
      <c r="JF92" s="61">
        <f t="shared" si="3686"/>
        <v>0</v>
      </c>
      <c r="JG92" s="61">
        <f t="shared" si="3686"/>
        <v>0</v>
      </c>
      <c r="JH92" s="61">
        <f t="shared" si="3686"/>
        <v>0</v>
      </c>
      <c r="JI92" s="61">
        <f t="shared" si="3686"/>
        <v>0</v>
      </c>
      <c r="JJ92" s="61">
        <f t="shared" si="3686"/>
        <v>0</v>
      </c>
      <c r="JK92" s="61">
        <f t="shared" si="3686"/>
        <v>0</v>
      </c>
      <c r="JL92" s="61">
        <f t="shared" si="3686"/>
        <v>0</v>
      </c>
      <c r="JM92" s="61">
        <f t="shared" si="3686"/>
        <v>0</v>
      </c>
      <c r="JN92" s="61">
        <f t="shared" si="3686"/>
        <v>0</v>
      </c>
      <c r="JO92" s="61">
        <f t="shared" si="3686"/>
        <v>0</v>
      </c>
      <c r="JP92" s="61">
        <f t="shared" si="3686"/>
        <v>0</v>
      </c>
      <c r="JQ92" s="61">
        <f t="shared" si="3686"/>
        <v>0</v>
      </c>
      <c r="JR92" s="61">
        <f t="shared" si="3686"/>
        <v>0</v>
      </c>
      <c r="JS92" s="61">
        <f t="shared" si="3686"/>
        <v>0</v>
      </c>
      <c r="JT92" s="61">
        <f t="shared" si="3686"/>
        <v>0</v>
      </c>
      <c r="JU92" s="61">
        <f t="shared" si="3686"/>
        <v>0</v>
      </c>
      <c r="JV92" s="61">
        <f t="shared" si="3686"/>
        <v>0</v>
      </c>
      <c r="JW92" s="61">
        <f t="shared" si="3686"/>
        <v>0</v>
      </c>
      <c r="JX92" s="61">
        <f t="shared" si="3686"/>
        <v>0</v>
      </c>
      <c r="JY92" s="61">
        <f t="shared" si="3686"/>
        <v>0</v>
      </c>
      <c r="JZ92" s="61">
        <f t="shared" si="3686"/>
        <v>0</v>
      </c>
      <c r="KA92" s="61">
        <f t="shared" si="3686"/>
        <v>0</v>
      </c>
      <c r="KB92" s="61">
        <f t="shared" si="3686"/>
        <v>0</v>
      </c>
      <c r="KC92" s="61">
        <f t="shared" si="3686"/>
        <v>0</v>
      </c>
      <c r="KD92" s="61">
        <f t="shared" si="3686"/>
        <v>0</v>
      </c>
      <c r="KE92" s="61">
        <f t="shared" si="3686"/>
        <v>0</v>
      </c>
      <c r="KF92" s="61">
        <f t="shared" si="3686"/>
        <v>0</v>
      </c>
      <c r="KG92" s="61">
        <f t="shared" si="3686"/>
        <v>0</v>
      </c>
      <c r="KH92" s="61">
        <f t="shared" si="3686"/>
        <v>0</v>
      </c>
      <c r="KI92" s="61">
        <f t="shared" si="3686"/>
        <v>0</v>
      </c>
      <c r="KJ92" s="61">
        <f t="shared" si="3686"/>
        <v>0</v>
      </c>
      <c r="KK92" s="61">
        <f t="shared" si="3686"/>
        <v>0</v>
      </c>
      <c r="KL92" s="61">
        <f t="shared" si="3686"/>
        <v>0</v>
      </c>
      <c r="KM92" s="61">
        <f t="shared" si="3686"/>
        <v>0</v>
      </c>
      <c r="KN92" s="61">
        <f t="shared" si="3686"/>
        <v>0</v>
      </c>
      <c r="KO92" s="61">
        <f t="shared" si="3686"/>
        <v>0</v>
      </c>
      <c r="KP92" s="61">
        <f t="shared" si="3686"/>
        <v>0</v>
      </c>
      <c r="KQ92" s="61">
        <f t="shared" si="3686"/>
        <v>0</v>
      </c>
      <c r="KR92" s="61">
        <f t="shared" si="3686"/>
        <v>0</v>
      </c>
      <c r="KS92" s="61">
        <f t="shared" si="3686"/>
        <v>0</v>
      </c>
      <c r="KT92" s="61">
        <f t="shared" si="3686"/>
        <v>0</v>
      </c>
      <c r="KU92" s="61">
        <f t="shared" si="3686"/>
        <v>0</v>
      </c>
      <c r="KV92" s="61">
        <f t="shared" si="3686"/>
        <v>0</v>
      </c>
      <c r="KW92" s="61">
        <f t="shared" si="3686"/>
        <v>0</v>
      </c>
      <c r="KX92" s="61">
        <f t="shared" si="3686"/>
        <v>0</v>
      </c>
      <c r="KY92" s="61">
        <f t="shared" si="3686"/>
        <v>0</v>
      </c>
      <c r="KZ92" s="61">
        <f t="shared" si="3686"/>
        <v>0</v>
      </c>
      <c r="LA92" s="61">
        <f t="shared" si="3686"/>
        <v>0</v>
      </c>
      <c r="LB92" s="61">
        <f t="shared" si="3686"/>
        <v>0</v>
      </c>
      <c r="LC92" s="61">
        <f t="shared" si="3686"/>
        <v>0</v>
      </c>
      <c r="LD92" s="61">
        <f t="shared" si="3686"/>
        <v>0</v>
      </c>
      <c r="LE92" s="61">
        <f t="shared" si="3686"/>
        <v>0</v>
      </c>
      <c r="LF92" s="61">
        <f t="shared" si="3686"/>
        <v>0</v>
      </c>
      <c r="LG92" s="61">
        <f t="shared" si="3686"/>
        <v>0</v>
      </c>
      <c r="LH92" s="61">
        <f t="shared" si="3686"/>
        <v>0</v>
      </c>
      <c r="LI92" s="61">
        <f t="shared" si="3686"/>
        <v>0</v>
      </c>
      <c r="LJ92" s="61">
        <f t="shared" si="3686"/>
        <v>0</v>
      </c>
      <c r="LK92" s="61">
        <f t="shared" si="3686"/>
        <v>0</v>
      </c>
      <c r="LL92" s="61">
        <f t="shared" si="3686"/>
        <v>0</v>
      </c>
      <c r="LM92" s="61">
        <f t="shared" si="3686"/>
        <v>0</v>
      </c>
      <c r="LN92" s="61">
        <f t="shared" si="3686"/>
        <v>0</v>
      </c>
      <c r="LO92" s="61">
        <f t="shared" si="3686"/>
        <v>0</v>
      </c>
      <c r="LP92" s="61">
        <f t="shared" ref="LP92:ND92" si="3687">IF(AND(LP$4-$H$4&gt;0,LP$4-$H$4&lt;=$D81),$D84*(1-$D89)*LP87/12*POWER(1+LP87/12,$D81)/(POWER(1+LP87/12,$D81)-1),0)</f>
        <v>0</v>
      </c>
      <c r="LQ92" s="61">
        <f t="shared" si="3687"/>
        <v>0</v>
      </c>
      <c r="LR92" s="61">
        <f t="shared" si="3687"/>
        <v>0</v>
      </c>
      <c r="LS92" s="61">
        <f t="shared" si="3687"/>
        <v>0</v>
      </c>
      <c r="LT92" s="61">
        <f t="shared" si="3687"/>
        <v>0</v>
      </c>
      <c r="LU92" s="61">
        <f t="shared" si="3687"/>
        <v>0</v>
      </c>
      <c r="LV92" s="61">
        <f t="shared" si="3687"/>
        <v>0</v>
      </c>
      <c r="LW92" s="61">
        <f t="shared" si="3687"/>
        <v>0</v>
      </c>
      <c r="LX92" s="61">
        <f t="shared" si="3687"/>
        <v>0</v>
      </c>
      <c r="LY92" s="61">
        <f t="shared" si="3687"/>
        <v>0</v>
      </c>
      <c r="LZ92" s="61">
        <f t="shared" si="3687"/>
        <v>0</v>
      </c>
      <c r="MA92" s="61">
        <f t="shared" si="3687"/>
        <v>0</v>
      </c>
      <c r="MB92" s="61">
        <f t="shared" si="3687"/>
        <v>0</v>
      </c>
      <c r="MC92" s="61">
        <f t="shared" si="3687"/>
        <v>0</v>
      </c>
      <c r="MD92" s="61">
        <f t="shared" si="3687"/>
        <v>0</v>
      </c>
      <c r="ME92" s="61">
        <f t="shared" si="3687"/>
        <v>0</v>
      </c>
      <c r="MF92" s="61">
        <f t="shared" si="3687"/>
        <v>0</v>
      </c>
      <c r="MG92" s="61">
        <f t="shared" si="3687"/>
        <v>0</v>
      </c>
      <c r="MH92" s="61">
        <f t="shared" si="3687"/>
        <v>0</v>
      </c>
      <c r="MI92" s="61">
        <f t="shared" si="3687"/>
        <v>0</v>
      </c>
      <c r="MJ92" s="61">
        <f t="shared" si="3687"/>
        <v>0</v>
      </c>
      <c r="MK92" s="61">
        <f t="shared" si="3687"/>
        <v>0</v>
      </c>
      <c r="ML92" s="61">
        <f t="shared" si="3687"/>
        <v>0</v>
      </c>
      <c r="MM92" s="61">
        <f t="shared" si="3687"/>
        <v>0</v>
      </c>
      <c r="MN92" s="61">
        <f t="shared" si="3687"/>
        <v>0</v>
      </c>
      <c r="MO92" s="61">
        <f t="shared" si="3687"/>
        <v>0</v>
      </c>
      <c r="MP92" s="61">
        <f t="shared" si="3687"/>
        <v>0</v>
      </c>
      <c r="MQ92" s="61">
        <f t="shared" si="3687"/>
        <v>0</v>
      </c>
      <c r="MR92" s="61">
        <f t="shared" si="3687"/>
        <v>0</v>
      </c>
      <c r="MS92" s="61">
        <f t="shared" si="3687"/>
        <v>0</v>
      </c>
      <c r="MT92" s="61">
        <f t="shared" si="3687"/>
        <v>0</v>
      </c>
      <c r="MU92" s="61">
        <f t="shared" si="3687"/>
        <v>0</v>
      </c>
      <c r="MV92" s="61">
        <f t="shared" si="3687"/>
        <v>0</v>
      </c>
      <c r="MW92" s="61">
        <f t="shared" si="3687"/>
        <v>0</v>
      </c>
      <c r="MX92" s="61">
        <f t="shared" si="3687"/>
        <v>0</v>
      </c>
      <c r="MY92" s="61">
        <f t="shared" si="3687"/>
        <v>0</v>
      </c>
      <c r="MZ92" s="61">
        <f t="shared" si="3687"/>
        <v>0</v>
      </c>
      <c r="NA92" s="61">
        <f t="shared" si="3687"/>
        <v>0</v>
      </c>
      <c r="NB92" s="61">
        <f t="shared" si="3687"/>
        <v>0</v>
      </c>
      <c r="NC92" s="61">
        <f t="shared" si="3687"/>
        <v>0</v>
      </c>
      <c r="ND92" s="61">
        <f t="shared" si="3687"/>
        <v>0</v>
      </c>
    </row>
    <row r="93" spans="1:368" s="4" customFormat="1" x14ac:dyDescent="0.25">
      <c r="B93" s="35" t="s">
        <v>17</v>
      </c>
      <c r="C93" s="33"/>
      <c r="D93" s="51">
        <f t="shared" si="3681"/>
        <v>130891750.1485471</v>
      </c>
      <c r="E93" s="35"/>
      <c r="F93" s="35"/>
      <c r="G93" s="33"/>
      <c r="H93" s="37">
        <f>IF(AND(H$4-$H$4&gt;0,H$4-$H$4&lt;=$D81),($D84-SUM($G94:G94))*H87/12,0)</f>
        <v>0</v>
      </c>
      <c r="I93" s="37">
        <f>IF(AND(I$4-$H$4&gt;0,I$4-$H$4&lt;=$D81),($D84-SUM($G94:H94))*I87/12,0)</f>
        <v>3800000</v>
      </c>
      <c r="J93" s="37">
        <f>IF(AND(J$4-$H$4&gt;0,J$4-$H$4&lt;=$D81),($D84-SUM($G94:I94))*J87/12,0)</f>
        <v>3757597.1705582179</v>
      </c>
      <c r="K93" s="37">
        <f>IF(AND(K$4-$H$4&gt;0,K$4-$H$4&lt;=$D81),($D84-SUM($G94:J94))*K87/12,0)</f>
        <v>3714992.9276765869</v>
      </c>
      <c r="L93" s="37">
        <f>IF(AND(L$4-$H$4&gt;0,L$4-$H$4&lt;=$D81),($D84-SUM($G94:K94))*L87/12,0)</f>
        <v>3672186.3146412685</v>
      </c>
      <c r="M93" s="37">
        <f>IF(AND(M$4-$H$4&gt;0,M$4-$H$4&lt;=$D81),($D84-SUM($G94:L94))*M87/12,0)</f>
        <v>3629176.3701940323</v>
      </c>
      <c r="N93" s="37">
        <f>IF(AND(N$4-$H$4&gt;0,N$4-$H$4&lt;=$D81),($D84-SUM($G94:M94))*N87/12,0)</f>
        <v>3585962.1285106712</v>
      </c>
      <c r="O93" s="37">
        <f>IF(AND(O$4-$H$4&gt;0,O$4-$H$4&lt;=$D81),($D84-SUM($G94:N94))*O87/12,0)</f>
        <v>3542542.6191793154</v>
      </c>
      <c r="P93" s="37">
        <f>IF(AND(P$4-$H$4&gt;0,P$4-$H$4&lt;=$D81),($D84-SUM($G94:O94))*P87/12,0)</f>
        <v>3498916.8671786343</v>
      </c>
      <c r="Q93" s="37">
        <f>IF(AND(Q$4-$H$4&gt;0,Q$4-$H$4&lt;=$D81),($D84-SUM($G94:P94))*Q87/12,0)</f>
        <v>3455083.8928559511</v>
      </c>
      <c r="R93" s="37">
        <f>IF(AND(R$4-$H$4&gt;0,R$4-$H$4&lt;=$D81),($D84-SUM($G94:Q94))*R87/12,0)</f>
        <v>3411042.711905234</v>
      </c>
      <c r="S93" s="37">
        <f>IF(AND(S$4-$H$4&gt;0,S$4-$H$4&lt;=$D81),($D84-SUM($G94:R94))*S87/12,0)</f>
        <v>3366792.3353450019</v>
      </c>
      <c r="T93" s="37">
        <f>IF(AND(T$4-$H$4&gt;0,T$4-$H$4&lt;=$D81),($D84-SUM($G94:S94))*T87/12,0)</f>
        <v>3322331.7694961079</v>
      </c>
      <c r="U93" s="37">
        <f>IF(AND(U$4-$H$4&gt;0,U$4-$H$4&lt;=$D81),($D84-SUM($G94:T94))*U87/12,0)</f>
        <v>3277660.0159594323</v>
      </c>
      <c r="V93" s="37">
        <f>IF(AND(V$4-$H$4&gt;0,V$4-$H$4&lt;=$D81),($D84-SUM($G94:U94))*V87/12,0)</f>
        <v>3232776.0715934574</v>
      </c>
      <c r="W93" s="37">
        <f>IF(AND(W$4-$H$4&gt;0,W$4-$H$4&lt;=$D81),($D84-SUM($G94:V94))*W87/12,0)</f>
        <v>3187678.9284917437</v>
      </c>
      <c r="X93" s="37">
        <f>IF(AND(X$4-$H$4&gt;0,X$4-$H$4&lt;=$D81),($D84-SUM($G94:W94))*X87/12,0)</f>
        <v>3142367.5739602973</v>
      </c>
      <c r="Y93" s="37">
        <f>IF(AND(Y$4-$H$4&gt;0,Y$4-$H$4&lt;=$D81),($D84-SUM($G94:X94))*Y87/12,0)</f>
        <v>3096840.9904948268</v>
      </c>
      <c r="Z93" s="37">
        <f>IF(AND(Z$4-$H$4&gt;0,Z$4-$H$4&lt;=$D81),($D84-SUM($G94:Y94))*Z87/12,0)</f>
        <v>3051098.1557578947</v>
      </c>
      <c r="AA93" s="37">
        <f>IF(AND(AA$4-$H$4&gt;0,AA$4-$H$4&lt;=$D81),($D84-SUM($G94:Z94))*AA87/12,0)</f>
        <v>3005138.0425559622</v>
      </c>
      <c r="AB93" s="37">
        <f>IF(AND(AB$4-$H$4&gt;0,AB$4-$H$4&lt;=$D81),($D84-SUM($G94:AA94))*AB87/12,0)</f>
        <v>2958959.6188163213</v>
      </c>
      <c r="AC93" s="37">
        <f>IF(AND(AC$4-$H$4&gt;0,AC$4-$H$4&lt;=$D81),($D84-SUM($G94:AB94))*AC87/12,0)</f>
        <v>2912561.8475639164</v>
      </c>
      <c r="AD93" s="37">
        <f>IF(AND(AD$4-$H$4&gt;0,AD$4-$H$4&lt;=$D81),($D84-SUM($G94:AC94))*AD87/12,0)</f>
        <v>2865943.6868980625</v>
      </c>
      <c r="AE93" s="37">
        <f>IF(AND(AE$4-$H$4&gt;0,AE$4-$H$4&lt;=$D81),($D84-SUM($G94:AD94))*AE87/12,0)</f>
        <v>2819104.0899690459</v>
      </c>
      <c r="AF93" s="37">
        <f>IF(AND(AF$4-$H$4&gt;0,AF$4-$H$4&lt;=$D81),($D84-SUM($G94:AE94))*AF87/12,0)</f>
        <v>2772042.004954617</v>
      </c>
      <c r="AG93" s="37">
        <f>IF(AND(AG$4-$H$4&gt;0,AG$4-$H$4&lt;=$D81),($D84-SUM($G94:AF94))*AG87/12,0)</f>
        <v>2724756.3750363691</v>
      </c>
      <c r="AH93" s="37">
        <f>IF(AND(AH$4-$H$4&gt;0,AH$4-$H$4&lt;=$D81),($D84-SUM($G94:AG94))*AH87/12,0)</f>
        <v>2677246.1383760097</v>
      </c>
      <c r="AI93" s="37">
        <f>IF(AND(AI$4-$H$4&gt;0,AI$4-$H$4&lt;=$D81),($D84-SUM($G94:AH94))*AI87/12,0)</f>
        <v>2629510.2280915128</v>
      </c>
      <c r="AJ93" s="37">
        <f>IF(AND(AJ$4-$H$4&gt;0,AJ$4-$H$4&lt;=$D81),($D84-SUM($G94:AI94))*AJ87/12,0)</f>
        <v>2581547.5722331661</v>
      </c>
      <c r="AK93" s="37">
        <f>IF(AND(AK$4-$H$4&gt;0,AK$4-$H$4&lt;=$D81),($D84-SUM($G94:AJ94))*AK87/12,0)</f>
        <v>2533357.0937594911</v>
      </c>
      <c r="AL93" s="37">
        <f>IF(AND(AL$4-$H$4&gt;0,AL$4-$H$4&lt;=$D81),($D84-SUM($G94:AK94))*AL87/12,0)</f>
        <v>2484937.710513066</v>
      </c>
      <c r="AM93" s="37">
        <f>IF(AND(AM$4-$H$4&gt;0,AM$4-$H$4&lt;=$D81),($D84-SUM($G94:AL94))*AM87/12,0)</f>
        <v>2436288.3351962208</v>
      </c>
      <c r="AN93" s="37">
        <f>IF(AND(AN$4-$H$4&gt;0,AN$4-$H$4&lt;=$D81),($D84-SUM($G94:AM94))*AN87/12,0)</f>
        <v>2387407.8753466206</v>
      </c>
      <c r="AO93" s="37">
        <f>IF(AND(AO$4-$H$4&gt;0,AO$4-$H$4&lt;=$D81),($D84-SUM($G94:AN94))*AO87/12,0)</f>
        <v>2338295.2333127349</v>
      </c>
      <c r="AP93" s="37">
        <f>IF(AND(AP$4-$H$4&gt;0,AP$4-$H$4&lt;=$D81),($D84-SUM($G94:AO94))*AP87/12,0)</f>
        <v>2288949.3062291881</v>
      </c>
      <c r="AQ93" s="37">
        <f>IF(AND(AQ$4-$H$4&gt;0,AQ$4-$H$4&lt;=$D81),($D84-SUM($G94:AP94))*AQ87/12,0)</f>
        <v>2239368.9859919944</v>
      </c>
      <c r="AR93" s="37">
        <f>IF(AND(AR$4-$H$4&gt;0,AR$4-$H$4&lt;=$D81),($D84-SUM($G94:AQ94))*AR87/12,0)</f>
        <v>2189553.1592336739</v>
      </c>
      <c r="AS93" s="37">
        <f>IF(AND(AS$4-$H$4&gt;0,AS$4-$H$4&lt;=$D81),($D84-SUM($G94:AR94))*AS87/12,0)</f>
        <v>2139500.7072982518</v>
      </c>
      <c r="AT93" s="37">
        <f>IF(AND(AT$4-$H$4&gt;0,AT$4-$H$4&lt;=$D81),($D84-SUM($G94:AS94))*AT87/12,0)</f>
        <v>2089210.506216136</v>
      </c>
      <c r="AU93" s="37">
        <f>IF(AND(AU$4-$H$4&gt;0,AU$4-$H$4&lt;=$D81),($D84-SUM($G94:AT94))*AU87/12,0)</f>
        <v>2038681.4266788808</v>
      </c>
      <c r="AV93" s="37">
        <f>IF(AND(AV$4-$H$4&gt;0,AV$4-$H$4&lt;=$D81),($D84-SUM($G94:AU94))*AV87/12,0)</f>
        <v>1987912.3340138232</v>
      </c>
      <c r="AW93" s="37">
        <f>IF(AND(AW$4-$H$4&gt;0,AW$4-$H$4&lt;=$D81),($D84-SUM($G94:AV94))*AW87/12,0)</f>
        <v>1936902.0881586063</v>
      </c>
      <c r="AX93" s="37">
        <f>IF(AND(AX$4-$H$4&gt;0,AX$4-$H$4&lt;=$D81),($D84-SUM($G94:AW94))*AX87/12,0)</f>
        <v>1885649.5436355772</v>
      </c>
      <c r="AY93" s="37">
        <f>IF(AND(AY$4-$H$4&gt;0,AY$4-$H$4&lt;=$D81),($D84-SUM($G94:AX94))*AY87/12,0)</f>
        <v>1834153.549526064</v>
      </c>
      <c r="AZ93" s="37">
        <f>IF(AND(AZ$4-$H$4&gt;0,AZ$4-$H$4&lt;=$D81),($D84-SUM($G94:AY94))*AZ87/12,0)</f>
        <v>1782412.9494445308</v>
      </c>
      <c r="BA93" s="37">
        <f>IF(AND(BA$4-$H$4&gt;0,BA$4-$H$4&lt;=$D81),($D84-SUM($G94:AZ94))*BA87/12,0)</f>
        <v>1730426.5815126097</v>
      </c>
      <c r="BB93" s="37">
        <f>IF(AND(BB$4-$H$4&gt;0,BB$4-$H$4&lt;=$D81),($D84-SUM($G94:BA94))*BB87/12,0)</f>
        <v>1678193.2783330122</v>
      </c>
      <c r="BC93" s="37">
        <f>IF(AND(BC$4-$H$4&gt;0,BC$4-$H$4&lt;=$D81),($D84-SUM($G94:BB94))*BC87/12,0)</f>
        <v>1625711.866963312</v>
      </c>
      <c r="BD93" s="37">
        <f>IF(AND(BD$4-$H$4&gt;0,BD$4-$H$4&lt;=$D81),($D84-SUM($G94:BC94))*BD87/12,0)</f>
        <v>1572981.1688896054</v>
      </c>
      <c r="BE93" s="37">
        <f>IF(AND(BE$4-$H$4&gt;0,BE$4-$H$4&lt;=$D81),($D84-SUM($G94:BD94))*BE87/12,0)</f>
        <v>0</v>
      </c>
      <c r="BF93" s="37">
        <f>IF(AND(BF$4-$H$4&gt;0,BF$4-$H$4&lt;=$D81),($D84-SUM($G94:BE94))*BF87/12,0)</f>
        <v>0</v>
      </c>
      <c r="BG93" s="37">
        <f>IF(AND(BG$4-$H$4&gt;0,BG$4-$H$4&lt;=$D81),($D84-SUM($G94:BF94))*BG87/12,0)</f>
        <v>0</v>
      </c>
      <c r="BH93" s="37">
        <f>IF(AND(BH$4-$H$4&gt;0,BH$4-$H$4&lt;=$D81),($D84-SUM($G94:BG94))*BH87/12,0)</f>
        <v>0</v>
      </c>
      <c r="BI93" s="37">
        <f>IF(AND(BI$4-$H$4&gt;0,BI$4-$H$4&lt;=$D81),($D84-SUM($G94:BH94))*BI87/12,0)</f>
        <v>0</v>
      </c>
      <c r="BJ93" s="37">
        <f>IF(AND(BJ$4-$H$4&gt;0,BJ$4-$H$4&lt;=$D81),($D84-SUM($G94:BI94))*BJ87/12,0)</f>
        <v>0</v>
      </c>
      <c r="BK93" s="37">
        <f>IF(AND(BK$4-$H$4&gt;0,BK$4-$H$4&lt;=$D81),($D84-SUM($G94:BJ94))*BK87/12,0)</f>
        <v>0</v>
      </c>
      <c r="BL93" s="37">
        <f>IF(AND(BL$4-$H$4&gt;0,BL$4-$H$4&lt;=$D81),($D84-SUM($G94:BK94))*BL87/12,0)</f>
        <v>0</v>
      </c>
      <c r="BM93" s="37">
        <f>IF(AND(BM$4-$H$4&gt;0,BM$4-$H$4&lt;=$D81),($D84-SUM($G94:BL94))*BM87/12,0)</f>
        <v>0</v>
      </c>
      <c r="BN93" s="37">
        <f>IF(AND(BN$4-$H$4&gt;0,BN$4-$H$4&lt;=$D81),($D84-SUM($G94:BM94))*BN87/12,0)</f>
        <v>0</v>
      </c>
      <c r="BO93" s="37">
        <f>IF(AND(BO$4-$H$4&gt;0,BO$4-$H$4&lt;=$D81),($D84-SUM($G94:BN94))*BO87/12,0)</f>
        <v>0</v>
      </c>
      <c r="BP93" s="37">
        <f>IF(AND(BP$4-$H$4&gt;0,BP$4-$H$4&lt;=$D81),($D84-SUM($G94:BO94))*BP87/12,0)</f>
        <v>0</v>
      </c>
      <c r="BQ93" s="37">
        <f>IF(AND(BQ$4-$H$4&gt;0,BQ$4-$H$4&lt;=$D81),($D84-SUM($G94:BP94))*BQ87/12,0)</f>
        <v>0</v>
      </c>
      <c r="BR93" s="37">
        <f>IF(AND(BR$4-$H$4&gt;0,BR$4-$H$4&lt;=$D81),($D84-SUM($G94:BQ94))*BR87/12,0)</f>
        <v>0</v>
      </c>
      <c r="BS93" s="37">
        <f>IF(AND(BS$4-$H$4&gt;0,BS$4-$H$4&lt;=$D81),($D84-SUM($G94:BR94))*BS87/12,0)</f>
        <v>0</v>
      </c>
      <c r="BT93" s="37">
        <f>IF(AND(BT$4-$H$4&gt;0,BT$4-$H$4&lt;=$D81),($D84-SUM($G94:BS94))*BT87/12,0)</f>
        <v>0</v>
      </c>
      <c r="BU93" s="37">
        <f>IF(AND(BU$4-$H$4&gt;0,BU$4-$H$4&lt;=$D81),($D84-SUM($G94:BT94))*BU87/12,0)</f>
        <v>0</v>
      </c>
      <c r="BV93" s="37">
        <f>IF(AND(BV$4-$H$4&gt;0,BV$4-$H$4&lt;=$D81),($D84-SUM($G94:BU94))*BV87/12,0)</f>
        <v>0</v>
      </c>
      <c r="BW93" s="37">
        <f>IF(AND(BW$4-$H$4&gt;0,BW$4-$H$4&lt;=$D81),($D84-SUM($G94:BV94))*BW87/12,0)</f>
        <v>0</v>
      </c>
      <c r="BX93" s="37">
        <f>IF(AND(BX$4-$H$4&gt;0,BX$4-$H$4&lt;=$D81),($D84-SUM($G94:BW94))*BX87/12,0)</f>
        <v>0</v>
      </c>
      <c r="BY93" s="37">
        <f>IF(AND(BY$4-$H$4&gt;0,BY$4-$H$4&lt;=$D81),($D84-SUM($G94:BX94))*BY87/12,0)</f>
        <v>0</v>
      </c>
      <c r="BZ93" s="37">
        <f>IF(AND(BZ$4-$H$4&gt;0,BZ$4-$H$4&lt;=$D81),($D84-SUM($G94:BY94))*BZ87/12,0)</f>
        <v>0</v>
      </c>
      <c r="CA93" s="37">
        <f>IF(AND(CA$4-$H$4&gt;0,CA$4-$H$4&lt;=$D81),($D84-SUM($G94:BZ94))*CA87/12,0)</f>
        <v>0</v>
      </c>
      <c r="CB93" s="37">
        <f>IF(AND(CB$4-$H$4&gt;0,CB$4-$H$4&lt;=$D81),($D84-SUM($G94:CA94))*CB87/12,0)</f>
        <v>0</v>
      </c>
      <c r="CC93" s="37">
        <f>IF(AND(CC$4-$H$4&gt;0,CC$4-$H$4&lt;=$D81),($D84-SUM($G94:CB94))*CC87/12,0)</f>
        <v>0</v>
      </c>
      <c r="CD93" s="37">
        <f>IF(AND(CD$4-$H$4&gt;0,CD$4-$H$4&lt;=$D81),($D84-SUM($G94:CC94))*CD87/12,0)</f>
        <v>0</v>
      </c>
      <c r="CE93" s="37">
        <f>IF(AND(CE$4-$H$4&gt;0,CE$4-$H$4&lt;=$D81),($D84-SUM($G94:CD94))*CE87/12,0)</f>
        <v>0</v>
      </c>
      <c r="CF93" s="37">
        <f>IF(AND(CF$4-$H$4&gt;0,CF$4-$H$4&lt;=$D81),($D84-SUM($G94:CE94))*CF87/12,0)</f>
        <v>0</v>
      </c>
      <c r="CG93" s="37">
        <f>IF(AND(CG$4-$H$4&gt;0,CG$4-$H$4&lt;=$D81),($D84-SUM($G94:CF94))*CG87/12,0)</f>
        <v>0</v>
      </c>
      <c r="CH93" s="37">
        <f>IF(AND(CH$4-$H$4&gt;0,CH$4-$H$4&lt;=$D81),($D84-SUM($G94:CG94))*CH87/12,0)</f>
        <v>0</v>
      </c>
      <c r="CI93" s="37">
        <f>IF(AND(CI$4-$H$4&gt;0,CI$4-$H$4&lt;=$D81),($D84-SUM($G94:CH94))*CI87/12,0)</f>
        <v>0</v>
      </c>
      <c r="CJ93" s="37">
        <f>IF(AND(CJ$4-$H$4&gt;0,CJ$4-$H$4&lt;=$D81),($D84-SUM($G94:CI94))*CJ87/12,0)</f>
        <v>0</v>
      </c>
      <c r="CK93" s="37">
        <f>IF(AND(CK$4-$H$4&gt;0,CK$4-$H$4&lt;=$D81),($D84-SUM($G94:CJ94))*CK87/12,0)</f>
        <v>0</v>
      </c>
      <c r="CL93" s="37">
        <f>IF(AND(CL$4-$H$4&gt;0,CL$4-$H$4&lt;=$D81),($D84-SUM($G94:CK94))*CL87/12,0)</f>
        <v>0</v>
      </c>
      <c r="CM93" s="37">
        <f>IF(AND(CM$4-$H$4&gt;0,CM$4-$H$4&lt;=$D81),($D84-SUM($G94:CL94))*CM87/12,0)</f>
        <v>0</v>
      </c>
      <c r="CN93" s="37">
        <f>IF(AND(CN$4-$H$4&gt;0,CN$4-$H$4&lt;=$D81),($D84-SUM($G94:CM94))*CN87/12,0)</f>
        <v>0</v>
      </c>
      <c r="CO93" s="37">
        <f>IF(AND(CO$4-$H$4&gt;0,CO$4-$H$4&lt;=$D81),($D84-SUM($G94:CN94))*CO87/12,0)</f>
        <v>0</v>
      </c>
      <c r="CP93" s="37">
        <f>IF(AND(CP$4-$H$4&gt;0,CP$4-$H$4&lt;=$D81),($D84-SUM($G94:CO94))*CP87/12,0)</f>
        <v>0</v>
      </c>
      <c r="CQ93" s="37">
        <f>IF(AND(CQ$4-$H$4&gt;0,CQ$4-$H$4&lt;=$D81),($D84-SUM($G94:CP94))*CQ87/12,0)</f>
        <v>0</v>
      </c>
      <c r="CR93" s="37">
        <f>IF(AND(CR$4-$H$4&gt;0,CR$4-$H$4&lt;=$D81),($D84-SUM($G94:CQ94))*CR87/12,0)</f>
        <v>0</v>
      </c>
      <c r="CS93" s="37">
        <f>IF(AND(CS$4-$H$4&gt;0,CS$4-$H$4&lt;=$D81),($D84-SUM($G94:CR94))*CS87/12,0)</f>
        <v>0</v>
      </c>
      <c r="CT93" s="37">
        <f>IF(AND(CT$4-$H$4&gt;0,CT$4-$H$4&lt;=$D81),($D84-SUM($G94:CS94))*CT87/12,0)</f>
        <v>0</v>
      </c>
      <c r="CU93" s="37">
        <f>IF(AND(CU$4-$H$4&gt;0,CU$4-$H$4&lt;=$D81),($D84-SUM($G94:CT94))*CU87/12,0)</f>
        <v>0</v>
      </c>
      <c r="CV93" s="37">
        <f>IF(AND(CV$4-$H$4&gt;0,CV$4-$H$4&lt;=$D81),($D84-SUM($G94:CU94))*CV87/12,0)</f>
        <v>0</v>
      </c>
      <c r="CW93" s="37">
        <f>IF(AND(CW$4-$H$4&gt;0,CW$4-$H$4&lt;=$D81),($D84-SUM($G94:CV94))*CW87/12,0)</f>
        <v>0</v>
      </c>
      <c r="CX93" s="37">
        <f>IF(AND(CX$4-$H$4&gt;0,CX$4-$H$4&lt;=$D81),($D84-SUM($G94:CW94))*CX87/12,0)</f>
        <v>0</v>
      </c>
      <c r="CY93" s="37">
        <f>IF(AND(CY$4-$H$4&gt;0,CY$4-$H$4&lt;=$D81),($D84-SUM($G94:CX94))*CY87/12,0)</f>
        <v>0</v>
      </c>
      <c r="CZ93" s="37">
        <f>IF(AND(CZ$4-$H$4&gt;0,CZ$4-$H$4&lt;=$D81),($D84-SUM($G94:CY94))*CZ87/12,0)</f>
        <v>0</v>
      </c>
      <c r="DA93" s="37">
        <f>IF(AND(DA$4-$H$4&gt;0,DA$4-$H$4&lt;=$D81),($D84-SUM($G94:CZ94))*DA87/12,0)</f>
        <v>0</v>
      </c>
      <c r="DB93" s="37">
        <f>IF(AND(DB$4-$H$4&gt;0,DB$4-$H$4&lt;=$D81),($D84-SUM($G94:DA94))*DB87/12,0)</f>
        <v>0</v>
      </c>
      <c r="DC93" s="37">
        <f>IF(AND(DC$4-$H$4&gt;0,DC$4-$H$4&lt;=$D81),($D84-SUM($G94:DB94))*DC87/12,0)</f>
        <v>0</v>
      </c>
      <c r="DD93" s="37">
        <f>IF(AND(DD$4-$H$4&gt;0,DD$4-$H$4&lt;=$D81),($D84-SUM($G94:DC94))*DD87/12,0)</f>
        <v>0</v>
      </c>
      <c r="DE93" s="37">
        <f>IF(AND(DE$4-$H$4&gt;0,DE$4-$H$4&lt;=$D81),($D84-SUM($G94:DD94))*DE87/12,0)</f>
        <v>0</v>
      </c>
      <c r="DF93" s="37">
        <f>IF(AND(DF$4-$H$4&gt;0,DF$4-$H$4&lt;=$D81),($D84-SUM($G94:DE94))*DF87/12,0)</f>
        <v>0</v>
      </c>
      <c r="DG93" s="37">
        <f>IF(AND(DG$4-$H$4&gt;0,DG$4-$H$4&lt;=$D81),($D84-SUM($G94:DF94))*DG87/12,0)</f>
        <v>0</v>
      </c>
      <c r="DH93" s="37">
        <f>IF(AND(DH$4-$H$4&gt;0,DH$4-$H$4&lt;=$D81),($D84-SUM($G94:DG94))*DH87/12,0)</f>
        <v>0</v>
      </c>
      <c r="DI93" s="37">
        <f>IF(AND(DI$4-$H$4&gt;0,DI$4-$H$4&lt;=$D81),($D84-SUM($G94:DH94))*DI87/12,0)</f>
        <v>0</v>
      </c>
      <c r="DJ93" s="37">
        <f>IF(AND(DJ$4-$H$4&gt;0,DJ$4-$H$4&lt;=$D81),($D84-SUM($G94:DI94))*DJ87/12,0)</f>
        <v>0</v>
      </c>
      <c r="DK93" s="37">
        <f>IF(AND(DK$4-$H$4&gt;0,DK$4-$H$4&lt;=$D81),($D84-SUM($G94:DJ94))*DK87/12,0)</f>
        <v>0</v>
      </c>
      <c r="DL93" s="37">
        <f>IF(AND(DL$4-$H$4&gt;0,DL$4-$H$4&lt;=$D81),($D84-SUM($G94:DK94))*DL87/12,0)</f>
        <v>0</v>
      </c>
      <c r="DM93" s="37">
        <f>IF(AND(DM$4-$H$4&gt;0,DM$4-$H$4&lt;=$D81),($D84-SUM($G94:DL94))*DM87/12,0)</f>
        <v>0</v>
      </c>
      <c r="DN93" s="37">
        <f>IF(AND(DN$4-$H$4&gt;0,DN$4-$H$4&lt;=$D81),($D84-SUM($G94:DM94))*DN87/12,0)</f>
        <v>0</v>
      </c>
      <c r="DO93" s="37">
        <f>IF(AND(DO$4-$H$4&gt;0,DO$4-$H$4&lt;=$D81),($D84-SUM($G94:DN94))*DO87/12,0)</f>
        <v>0</v>
      </c>
      <c r="DP93" s="37">
        <f>IF(AND(DP$4-$H$4&gt;0,DP$4-$H$4&lt;=$D81),($D84-SUM($G94:DO94))*DP87/12,0)</f>
        <v>0</v>
      </c>
      <c r="DQ93" s="37">
        <f>IF(AND(DQ$4-$H$4&gt;0,DQ$4-$H$4&lt;=$D81),($D84-SUM($G94:DP94))*DQ87/12,0)</f>
        <v>0</v>
      </c>
      <c r="DR93" s="37">
        <f>IF(AND(DR$4-$H$4&gt;0,DR$4-$H$4&lt;=$D81),($D84-SUM($G94:DQ94))*DR87/12,0)</f>
        <v>0</v>
      </c>
      <c r="DS93" s="37">
        <f>IF(AND(DS$4-$H$4&gt;0,DS$4-$H$4&lt;=$D81),($D84-SUM($G94:DR94))*DS87/12,0)</f>
        <v>0</v>
      </c>
      <c r="DT93" s="37">
        <f>IF(AND(DT$4-$H$4&gt;0,DT$4-$H$4&lt;=$D81),($D84-SUM($G94:DS94))*DT87/12,0)</f>
        <v>0</v>
      </c>
      <c r="DU93" s="37">
        <f>IF(AND(DU$4-$H$4&gt;0,DU$4-$H$4&lt;=$D81),($D84-SUM($G94:DT94))*DU87/12,0)</f>
        <v>0</v>
      </c>
      <c r="DV93" s="37">
        <f>IF(AND(DV$4-$H$4&gt;0,DV$4-$H$4&lt;=$D81),($D84-SUM($G94:DU94))*DV87/12,0)</f>
        <v>0</v>
      </c>
      <c r="DW93" s="37">
        <f>IF(AND(DW$4-$H$4&gt;0,DW$4-$H$4&lt;=$D81),($D84-SUM($G94:DV94))*DW87/12,0)</f>
        <v>0</v>
      </c>
      <c r="DX93" s="37">
        <f>IF(AND(DX$4-$H$4&gt;0,DX$4-$H$4&lt;=$D81),($D84-SUM($G94:DW94))*DX87/12,0)</f>
        <v>0</v>
      </c>
      <c r="DY93" s="37">
        <f>IF(AND(DY$4-$H$4&gt;0,DY$4-$H$4&lt;=$D81),($D84-SUM($G94:DX94))*DY87/12,0)</f>
        <v>0</v>
      </c>
      <c r="DZ93" s="37">
        <f>IF(AND(DZ$4-$H$4&gt;0,DZ$4-$H$4&lt;=$D81),($D84-SUM($G94:DY94))*DZ87/12,0)</f>
        <v>0</v>
      </c>
      <c r="EA93" s="37">
        <f>IF(AND(EA$4-$H$4&gt;0,EA$4-$H$4&lt;=$D81),($D84-SUM($G94:DZ94))*EA87/12,0)</f>
        <v>0</v>
      </c>
      <c r="EB93" s="37">
        <f>IF(AND(EB$4-$H$4&gt;0,EB$4-$H$4&lt;=$D81),($D84-SUM($G94:EA94))*EB87/12,0)</f>
        <v>0</v>
      </c>
      <c r="EC93" s="37">
        <f>IF(AND(EC$4-$H$4&gt;0,EC$4-$H$4&lt;=$D81),($D84-SUM($G94:EB94))*EC87/12,0)</f>
        <v>0</v>
      </c>
      <c r="ED93" s="37">
        <f>IF(AND(ED$4-$H$4&gt;0,ED$4-$H$4&lt;=$D81),($D84-SUM($G94:EC94))*ED87/12,0)</f>
        <v>0</v>
      </c>
      <c r="EE93" s="37">
        <f>IF(AND(EE$4-$H$4&gt;0,EE$4-$H$4&lt;=$D81),($D84-SUM($G94:ED94))*EE87/12,0)</f>
        <v>0</v>
      </c>
      <c r="EF93" s="37">
        <f>IF(AND(EF$4-$H$4&gt;0,EF$4-$H$4&lt;=$D81),($D84-SUM($G94:EE94))*EF87/12,0)</f>
        <v>0</v>
      </c>
      <c r="EG93" s="37">
        <f>IF(AND(EG$4-$H$4&gt;0,EG$4-$H$4&lt;=$D81),($D84-SUM($G94:EF94))*EG87/12,0)</f>
        <v>0</v>
      </c>
      <c r="EH93" s="37">
        <f>IF(AND(EH$4-$H$4&gt;0,EH$4-$H$4&lt;=$D81),($D84-SUM($G94:EG94))*EH87/12,0)</f>
        <v>0</v>
      </c>
      <c r="EI93" s="37">
        <f>IF(AND(EI$4-$H$4&gt;0,EI$4-$H$4&lt;=$D81),($D84-SUM($G94:EH94))*EI87/12,0)</f>
        <v>0</v>
      </c>
      <c r="EJ93" s="37">
        <f>IF(AND(EJ$4-$H$4&gt;0,EJ$4-$H$4&lt;=$D81),($D84-SUM($G94:EI94))*EJ87/12,0)</f>
        <v>0</v>
      </c>
      <c r="EK93" s="37">
        <f>IF(AND(EK$4-$H$4&gt;0,EK$4-$H$4&lt;=$D81),($D84-SUM($G94:EJ94))*EK87/12,0)</f>
        <v>0</v>
      </c>
      <c r="EL93" s="37">
        <f>IF(AND(EL$4-$H$4&gt;0,EL$4-$H$4&lt;=$D81),($D84-SUM($G94:EK94))*EL87/12,0)</f>
        <v>0</v>
      </c>
      <c r="EM93" s="37">
        <f>IF(AND(EM$4-$H$4&gt;0,EM$4-$H$4&lt;=$D81),($D84-SUM($G94:EL94))*EM87/12,0)</f>
        <v>0</v>
      </c>
      <c r="EN93" s="37">
        <f>IF(AND(EN$4-$H$4&gt;0,EN$4-$H$4&lt;=$D81),($D84-SUM($G94:EM94))*EN87/12,0)</f>
        <v>0</v>
      </c>
      <c r="EO93" s="37">
        <f>IF(AND(EO$4-$H$4&gt;0,EO$4-$H$4&lt;=$D81),($D84-SUM($G94:EN94))*EO87/12,0)</f>
        <v>0</v>
      </c>
      <c r="EP93" s="37">
        <f>IF(AND(EP$4-$H$4&gt;0,EP$4-$H$4&lt;=$D81),($D84-SUM($G94:EO94))*EP87/12,0)</f>
        <v>0</v>
      </c>
      <c r="EQ93" s="37">
        <f>IF(AND(EQ$4-$H$4&gt;0,EQ$4-$H$4&lt;=$D81),($D84-SUM($G94:EP94))*EQ87/12,0)</f>
        <v>0</v>
      </c>
      <c r="ER93" s="37">
        <f>IF(AND(ER$4-$H$4&gt;0,ER$4-$H$4&lt;=$D81),($D84-SUM($G94:EQ94))*ER87/12,0)</f>
        <v>0</v>
      </c>
      <c r="ES93" s="37">
        <f>IF(AND(ES$4-$H$4&gt;0,ES$4-$H$4&lt;=$D81),($D84-SUM($G94:ER94))*ES87/12,0)</f>
        <v>0</v>
      </c>
      <c r="ET93" s="37">
        <f>IF(AND(ET$4-$H$4&gt;0,ET$4-$H$4&lt;=$D81),($D84-SUM($G94:ES94))*ET87/12,0)</f>
        <v>0</v>
      </c>
      <c r="EU93" s="37">
        <f>IF(AND(EU$4-$H$4&gt;0,EU$4-$H$4&lt;=$D81),($D84-SUM($G94:ET94))*EU87/12,0)</f>
        <v>0</v>
      </c>
      <c r="EV93" s="37">
        <f>IF(AND(EV$4-$H$4&gt;0,EV$4-$H$4&lt;=$D81),($D84-SUM($G94:EU94))*EV87/12,0)</f>
        <v>0</v>
      </c>
      <c r="EW93" s="37">
        <f>IF(AND(EW$4-$H$4&gt;0,EW$4-$H$4&lt;=$D81),($D84-SUM($G94:EV94))*EW87/12,0)</f>
        <v>0</v>
      </c>
      <c r="EX93" s="37">
        <f>IF(AND(EX$4-$H$4&gt;0,EX$4-$H$4&lt;=$D81),($D84-SUM($G94:EW94))*EX87/12,0)</f>
        <v>0</v>
      </c>
      <c r="EY93" s="37">
        <f>IF(AND(EY$4-$H$4&gt;0,EY$4-$H$4&lt;=$D81),($D84-SUM($G94:EX94))*EY87/12,0)</f>
        <v>0</v>
      </c>
      <c r="EZ93" s="37">
        <f>IF(AND(EZ$4-$H$4&gt;0,EZ$4-$H$4&lt;=$D81),($D84-SUM($G94:EY94))*EZ87/12,0)</f>
        <v>0</v>
      </c>
      <c r="FA93" s="37">
        <f>IF(AND(FA$4-$H$4&gt;0,FA$4-$H$4&lt;=$D81),($D84-SUM($G94:EZ94))*FA87/12,0)</f>
        <v>0</v>
      </c>
      <c r="FB93" s="37">
        <f>IF(AND(FB$4-$H$4&gt;0,FB$4-$H$4&lt;=$D81),($D84-SUM($G94:FA94))*FB87/12,0)</f>
        <v>0</v>
      </c>
      <c r="FC93" s="37">
        <f>IF(AND(FC$4-$H$4&gt;0,FC$4-$H$4&lt;=$D81),($D84-SUM($G94:FB94))*FC87/12,0)</f>
        <v>0</v>
      </c>
      <c r="FD93" s="37">
        <f>IF(AND(FD$4-$H$4&gt;0,FD$4-$H$4&lt;=$D81),($D84-SUM($G94:FC94))*FD87/12,0)</f>
        <v>0</v>
      </c>
      <c r="FE93" s="37">
        <f>IF(AND(FE$4-$H$4&gt;0,FE$4-$H$4&lt;=$D81),($D84-SUM($G94:FD94))*FE87/12,0)</f>
        <v>0</v>
      </c>
      <c r="FF93" s="37">
        <f>IF(AND(FF$4-$H$4&gt;0,FF$4-$H$4&lt;=$D81),($D84-SUM($G94:FE94))*FF87/12,0)</f>
        <v>0</v>
      </c>
      <c r="FG93" s="37">
        <f>IF(AND(FG$4-$H$4&gt;0,FG$4-$H$4&lt;=$D81),($D84-SUM($G94:FF94))*FG87/12,0)</f>
        <v>0</v>
      </c>
      <c r="FH93" s="37">
        <f>IF(AND(FH$4-$H$4&gt;0,FH$4-$H$4&lt;=$D81),($D84-SUM($G94:FG94))*FH87/12,0)</f>
        <v>0</v>
      </c>
      <c r="FI93" s="37">
        <f>IF(AND(FI$4-$H$4&gt;0,FI$4-$H$4&lt;=$D81),($D84-SUM($G94:FH94))*FI87/12,0)</f>
        <v>0</v>
      </c>
      <c r="FJ93" s="37">
        <f>IF(AND(FJ$4-$H$4&gt;0,FJ$4-$H$4&lt;=$D81),($D84-SUM($G94:FI94))*FJ87/12,0)</f>
        <v>0</v>
      </c>
      <c r="FK93" s="37">
        <f>IF(AND(FK$4-$H$4&gt;0,FK$4-$H$4&lt;=$D81),($D84-SUM($G94:FJ94))*FK87/12,0)</f>
        <v>0</v>
      </c>
      <c r="FL93" s="37">
        <f>IF(AND(FL$4-$H$4&gt;0,FL$4-$H$4&lt;=$D81),($D84-SUM($G94:FK94))*FL87/12,0)</f>
        <v>0</v>
      </c>
      <c r="FM93" s="37">
        <f>IF(AND(FM$4-$H$4&gt;0,FM$4-$H$4&lt;=$D81),($D84-SUM($G94:FL94))*FM87/12,0)</f>
        <v>0</v>
      </c>
      <c r="FN93" s="37">
        <f>IF(AND(FN$4-$H$4&gt;0,FN$4-$H$4&lt;=$D81),($D84-SUM($G94:FM94))*FN87/12,0)</f>
        <v>0</v>
      </c>
      <c r="FO93" s="37">
        <f>IF(AND(FO$4-$H$4&gt;0,FO$4-$H$4&lt;=$D81),($D84-SUM($G94:FN94))*FO87/12,0)</f>
        <v>0</v>
      </c>
      <c r="FP93" s="37">
        <f>IF(AND(FP$4-$H$4&gt;0,FP$4-$H$4&lt;=$D81),($D84-SUM($G94:FO94))*FP87/12,0)</f>
        <v>0</v>
      </c>
      <c r="FQ93" s="37">
        <f>IF(AND(FQ$4-$H$4&gt;0,FQ$4-$H$4&lt;=$D81),($D84-SUM($G94:FP94))*FQ87/12,0)</f>
        <v>0</v>
      </c>
      <c r="FR93" s="37">
        <f>IF(AND(FR$4-$H$4&gt;0,FR$4-$H$4&lt;=$D81),($D84-SUM($G94:FQ94))*FR87/12,0)</f>
        <v>0</v>
      </c>
      <c r="FS93" s="37">
        <f>IF(AND(FS$4-$H$4&gt;0,FS$4-$H$4&lt;=$D81),($D84-SUM($G94:FR94))*FS87/12,0)</f>
        <v>0</v>
      </c>
      <c r="FT93" s="37">
        <f>IF(AND(FT$4-$H$4&gt;0,FT$4-$H$4&lt;=$D81),($D84-SUM($G94:FS94))*FT87/12,0)</f>
        <v>0</v>
      </c>
      <c r="FU93" s="37">
        <f>IF(AND(FU$4-$H$4&gt;0,FU$4-$H$4&lt;=$D81),($D84-SUM($G94:FT94))*FU87/12,0)</f>
        <v>0</v>
      </c>
      <c r="FV93" s="37">
        <f>IF(AND(FV$4-$H$4&gt;0,FV$4-$H$4&lt;=$D81),($D84-SUM($G94:FU94))*FV87/12,0)</f>
        <v>0</v>
      </c>
      <c r="FW93" s="37">
        <f>IF(AND(FW$4-$H$4&gt;0,FW$4-$H$4&lt;=$D81),($D84-SUM($G94:FV94))*FW87/12,0)</f>
        <v>0</v>
      </c>
      <c r="FX93" s="37">
        <f>IF(AND(FX$4-$H$4&gt;0,FX$4-$H$4&lt;=$D81),($D84-SUM($G94:FW94))*FX87/12,0)</f>
        <v>0</v>
      </c>
      <c r="FY93" s="37">
        <f>IF(AND(FY$4-$H$4&gt;0,FY$4-$H$4&lt;=$D81),($D84-SUM($G94:FX94))*FY87/12,0)</f>
        <v>0</v>
      </c>
      <c r="FZ93" s="37">
        <f>IF(AND(FZ$4-$H$4&gt;0,FZ$4-$H$4&lt;=$D81),($D84-SUM($G94:FY94))*FZ87/12,0)</f>
        <v>0</v>
      </c>
      <c r="GA93" s="37">
        <f>IF(AND(GA$4-$H$4&gt;0,GA$4-$H$4&lt;=$D81),($D84-SUM($G94:FZ94))*GA87/12,0)</f>
        <v>0</v>
      </c>
      <c r="GB93" s="37">
        <f>IF(AND(GB$4-$H$4&gt;0,GB$4-$H$4&lt;=$D81),($D84-SUM($G94:GA94))*GB87/12,0)</f>
        <v>0</v>
      </c>
      <c r="GC93" s="37">
        <f>IF(AND(GC$4-$H$4&gt;0,GC$4-$H$4&lt;=$D81),($D84-SUM($G94:GB94))*GC87/12,0)</f>
        <v>0</v>
      </c>
      <c r="GD93" s="37">
        <f>IF(AND(GD$4-$H$4&gt;0,GD$4-$H$4&lt;=$D81),($D84-SUM($G94:GC94))*GD87/12,0)</f>
        <v>0</v>
      </c>
      <c r="GE93" s="37">
        <f>IF(AND(GE$4-$H$4&gt;0,GE$4-$H$4&lt;=$D81),($D84-SUM($G94:GD94))*GE87/12,0)</f>
        <v>0</v>
      </c>
      <c r="GF93" s="37">
        <f>IF(AND(GF$4-$H$4&gt;0,GF$4-$H$4&lt;=$D81),($D84-SUM($G94:GE94))*GF87/12,0)</f>
        <v>0</v>
      </c>
      <c r="GG93" s="37">
        <f>IF(AND(GG$4-$H$4&gt;0,GG$4-$H$4&lt;=$D81),($D84-SUM($G94:GF94))*GG87/12,0)</f>
        <v>0</v>
      </c>
      <c r="GH93" s="37">
        <f>IF(AND(GH$4-$H$4&gt;0,GH$4-$H$4&lt;=$D81),($D84-SUM($G94:GG94))*GH87/12,0)</f>
        <v>0</v>
      </c>
      <c r="GI93" s="37">
        <f>IF(AND(GI$4-$H$4&gt;0,GI$4-$H$4&lt;=$D81),($D84-SUM($G94:GH94))*GI87/12,0)</f>
        <v>0</v>
      </c>
      <c r="GJ93" s="37">
        <f>IF(AND(GJ$4-$H$4&gt;0,GJ$4-$H$4&lt;=$D81),($D84-SUM($G94:GI94))*GJ87/12,0)</f>
        <v>0</v>
      </c>
      <c r="GK93" s="37">
        <f>IF(AND(GK$4-$H$4&gt;0,GK$4-$H$4&lt;=$D81),($D84-SUM($G94:GJ94))*GK87/12,0)</f>
        <v>0</v>
      </c>
      <c r="GL93" s="37">
        <f>IF(AND(GL$4-$H$4&gt;0,GL$4-$H$4&lt;=$D81),($D84-SUM($G94:GK94))*GL87/12,0)</f>
        <v>0</v>
      </c>
      <c r="GM93" s="37">
        <f>IF(AND(GM$4-$H$4&gt;0,GM$4-$H$4&lt;=$D81),($D84-SUM($G94:GL94))*GM87/12,0)</f>
        <v>0</v>
      </c>
      <c r="GN93" s="37">
        <f>IF(AND(GN$4-$H$4&gt;0,GN$4-$H$4&lt;=$D81),($D84-SUM($G94:GM94))*GN87/12,0)</f>
        <v>0</v>
      </c>
      <c r="GO93" s="37">
        <f>IF(AND(GO$4-$H$4&gt;0,GO$4-$H$4&lt;=$D81),($D84-SUM($G94:GN94))*GO87/12,0)</f>
        <v>0</v>
      </c>
      <c r="GP93" s="37">
        <f>IF(AND(GP$4-$H$4&gt;0,GP$4-$H$4&lt;=$D81),($D84-SUM($G94:GO94))*GP87/12,0)</f>
        <v>0</v>
      </c>
      <c r="GQ93" s="37">
        <f>IF(AND(GQ$4-$H$4&gt;0,GQ$4-$H$4&lt;=$D81),($D84-SUM($G94:GP94))*GQ87/12,0)</f>
        <v>0</v>
      </c>
      <c r="GR93" s="37">
        <f>IF(AND(GR$4-$H$4&gt;0,GR$4-$H$4&lt;=$D81),($D84-SUM($G94:GQ94))*GR87/12,0)</f>
        <v>0</v>
      </c>
      <c r="GS93" s="37">
        <f>IF(AND(GS$4-$H$4&gt;0,GS$4-$H$4&lt;=$D81),($D84-SUM($G94:GR94))*GS87/12,0)</f>
        <v>0</v>
      </c>
      <c r="GT93" s="37">
        <f>IF(AND(GT$4-$H$4&gt;0,GT$4-$H$4&lt;=$D81),($D84-SUM($G94:GS94))*GT87/12,0)</f>
        <v>0</v>
      </c>
      <c r="GU93" s="37">
        <f>IF(AND(GU$4-$H$4&gt;0,GU$4-$H$4&lt;=$D81),($D84-SUM($G94:GT94))*GU87/12,0)</f>
        <v>0</v>
      </c>
      <c r="GV93" s="37">
        <f>IF(AND(GV$4-$H$4&gt;0,GV$4-$H$4&lt;=$D81),($D84-SUM($G94:GU94))*GV87/12,0)</f>
        <v>0</v>
      </c>
      <c r="GW93" s="37">
        <f>IF(AND(GW$4-$H$4&gt;0,GW$4-$H$4&lt;=$D81),($D84-SUM($G94:GV94))*GW87/12,0)</f>
        <v>0</v>
      </c>
      <c r="GX93" s="37">
        <f>IF(AND(GX$4-$H$4&gt;0,GX$4-$H$4&lt;=$D81),($D84-SUM($G94:GW94))*GX87/12,0)</f>
        <v>0</v>
      </c>
      <c r="GY93" s="37">
        <f>IF(AND(GY$4-$H$4&gt;0,GY$4-$H$4&lt;=$D81),($D84-SUM($G94:GX94))*GY87/12,0)</f>
        <v>0</v>
      </c>
      <c r="GZ93" s="37">
        <f>IF(AND(GZ$4-$H$4&gt;0,GZ$4-$H$4&lt;=$D81),($D84-SUM($G94:GY94))*GZ87/12,0)</f>
        <v>0</v>
      </c>
      <c r="HA93" s="37">
        <f>IF(AND(HA$4-$H$4&gt;0,HA$4-$H$4&lt;=$D81),($D84-SUM($G94:GZ94))*HA87/12,0)</f>
        <v>0</v>
      </c>
      <c r="HB93" s="37">
        <f>IF(AND(HB$4-$H$4&gt;0,HB$4-$H$4&lt;=$D81),($D84-SUM($G94:HA94))*HB87/12,0)</f>
        <v>0</v>
      </c>
      <c r="HC93" s="37">
        <f>IF(AND(HC$4-$H$4&gt;0,HC$4-$H$4&lt;=$D81),($D84-SUM($G94:HB94))*HC87/12,0)</f>
        <v>0</v>
      </c>
      <c r="HD93" s="37">
        <f>IF(AND(HD$4-$H$4&gt;0,HD$4-$H$4&lt;=$D81),($D84-SUM($G94:HC94))*HD87/12,0)</f>
        <v>0</v>
      </c>
      <c r="HE93" s="37">
        <f>IF(AND(HE$4-$H$4&gt;0,HE$4-$H$4&lt;=$D81),($D84-SUM($G94:HD94))*HE87/12,0)</f>
        <v>0</v>
      </c>
      <c r="HF93" s="37">
        <f>IF(AND(HF$4-$H$4&gt;0,HF$4-$H$4&lt;=$D81),($D84-SUM($G94:HE94))*HF87/12,0)</f>
        <v>0</v>
      </c>
      <c r="HG93" s="37">
        <f>IF(AND(HG$4-$H$4&gt;0,HG$4-$H$4&lt;=$D81),($D84-SUM($G94:HF94))*HG87/12,0)</f>
        <v>0</v>
      </c>
      <c r="HH93" s="37">
        <f>IF(AND(HH$4-$H$4&gt;0,HH$4-$H$4&lt;=$D81),($D84-SUM($G94:HG94))*HH87/12,0)</f>
        <v>0</v>
      </c>
      <c r="HI93" s="37">
        <f>IF(AND(HI$4-$H$4&gt;0,HI$4-$H$4&lt;=$D81),($D84-SUM($G94:HH94))*HI87/12,0)</f>
        <v>0</v>
      </c>
      <c r="HJ93" s="37">
        <f>IF(AND(HJ$4-$H$4&gt;0,HJ$4-$H$4&lt;=$D81),($D84-SUM($G94:HI94))*HJ87/12,0)</f>
        <v>0</v>
      </c>
      <c r="HK93" s="37">
        <f>IF(AND(HK$4-$H$4&gt;0,HK$4-$H$4&lt;=$D81),($D84-SUM($G94:HJ94))*HK87/12,0)</f>
        <v>0</v>
      </c>
      <c r="HL93" s="37">
        <f>IF(AND(HL$4-$H$4&gt;0,HL$4-$H$4&lt;=$D81),($D84-SUM($G94:HK94))*HL87/12,0)</f>
        <v>0</v>
      </c>
      <c r="HM93" s="37">
        <f>IF(AND(HM$4-$H$4&gt;0,HM$4-$H$4&lt;=$D81),($D84-SUM($G94:HL94))*HM87/12,0)</f>
        <v>0</v>
      </c>
      <c r="HN93" s="37">
        <f>IF(AND(HN$4-$H$4&gt;0,HN$4-$H$4&lt;=$D81),($D84-SUM($G94:HM94))*HN87/12,0)</f>
        <v>0</v>
      </c>
      <c r="HO93" s="37">
        <f>IF(AND(HO$4-$H$4&gt;0,HO$4-$H$4&lt;=$D81),($D84-SUM($G94:HN94))*HO87/12,0)</f>
        <v>0</v>
      </c>
      <c r="HP93" s="37">
        <f>IF(AND(HP$4-$H$4&gt;0,HP$4-$H$4&lt;=$D81),($D84-SUM($G94:HO94))*HP87/12,0)</f>
        <v>0</v>
      </c>
      <c r="HQ93" s="37">
        <f>IF(AND(HQ$4-$H$4&gt;0,HQ$4-$H$4&lt;=$D81),($D84-SUM($G94:HP94))*HQ87/12,0)</f>
        <v>0</v>
      </c>
      <c r="HR93" s="37">
        <f>IF(AND(HR$4-$H$4&gt;0,HR$4-$H$4&lt;=$D81),($D84-SUM($G94:HQ94))*HR87/12,0)</f>
        <v>0</v>
      </c>
      <c r="HS93" s="37">
        <f>IF(AND(HS$4-$H$4&gt;0,HS$4-$H$4&lt;=$D81),($D84-SUM($G94:HR94))*HS87/12,0)</f>
        <v>0</v>
      </c>
      <c r="HT93" s="37">
        <f>IF(AND(HT$4-$H$4&gt;0,HT$4-$H$4&lt;=$D81),($D84-SUM($G94:HS94))*HT87/12,0)</f>
        <v>0</v>
      </c>
      <c r="HU93" s="37">
        <f>IF(AND(HU$4-$H$4&gt;0,HU$4-$H$4&lt;=$D81),($D84-SUM($G94:HT94))*HU87/12,0)</f>
        <v>0</v>
      </c>
      <c r="HV93" s="37">
        <f>IF(AND(HV$4-$H$4&gt;0,HV$4-$H$4&lt;=$D81),($D84-SUM($G94:HU94))*HV87/12,0)</f>
        <v>0</v>
      </c>
      <c r="HW93" s="37">
        <f>IF(AND(HW$4-$H$4&gt;0,HW$4-$H$4&lt;=$D81),($D84-SUM($G94:HV94))*HW87/12,0)</f>
        <v>0</v>
      </c>
      <c r="HX93" s="37">
        <f>IF(AND(HX$4-$H$4&gt;0,HX$4-$H$4&lt;=$D81),($D84-SUM($G94:HW94))*HX87/12,0)</f>
        <v>0</v>
      </c>
      <c r="HY93" s="37">
        <f>IF(AND(HY$4-$H$4&gt;0,HY$4-$H$4&lt;=$D81),($D84-SUM($G94:HX94))*HY87/12,0)</f>
        <v>0</v>
      </c>
      <c r="HZ93" s="37">
        <f>IF(AND(HZ$4-$H$4&gt;0,HZ$4-$H$4&lt;=$D81),($D84-SUM($G94:HY94))*HZ87/12,0)</f>
        <v>0</v>
      </c>
      <c r="IA93" s="37">
        <f>IF(AND(IA$4-$H$4&gt;0,IA$4-$H$4&lt;=$D81),($D84-SUM($G94:HZ94))*IA87/12,0)</f>
        <v>0</v>
      </c>
      <c r="IB93" s="37">
        <f>IF(AND(IB$4-$H$4&gt;0,IB$4-$H$4&lt;=$D81),($D84-SUM($G94:IA94))*IB87/12,0)</f>
        <v>0</v>
      </c>
      <c r="IC93" s="37">
        <f>IF(AND(IC$4-$H$4&gt;0,IC$4-$H$4&lt;=$D81),($D84-SUM($G94:IB94))*IC87/12,0)</f>
        <v>0</v>
      </c>
      <c r="ID93" s="37">
        <f>IF(AND(ID$4-$H$4&gt;0,ID$4-$H$4&lt;=$D81),($D84-SUM($G94:IC94))*ID87/12,0)</f>
        <v>0</v>
      </c>
      <c r="IE93" s="37">
        <f>IF(AND(IE$4-$H$4&gt;0,IE$4-$H$4&lt;=$D81),($D84-SUM($G94:ID94))*IE87/12,0)</f>
        <v>0</v>
      </c>
      <c r="IF93" s="37">
        <f>IF(AND(IF$4-$H$4&gt;0,IF$4-$H$4&lt;=$D81),($D84-SUM($G94:IE94))*IF87/12,0)</f>
        <v>0</v>
      </c>
      <c r="IG93" s="37">
        <f>IF(AND(IG$4-$H$4&gt;0,IG$4-$H$4&lt;=$D81),($D84-SUM($G94:IF94))*IG87/12,0)</f>
        <v>0</v>
      </c>
      <c r="IH93" s="37">
        <f>IF(AND(IH$4-$H$4&gt;0,IH$4-$H$4&lt;=$D81),($D84-SUM($G94:IG94))*IH87/12,0)</f>
        <v>0</v>
      </c>
      <c r="II93" s="37">
        <f>IF(AND(II$4-$H$4&gt;0,II$4-$H$4&lt;=$D81),($D84-SUM($G94:IH94))*II87/12,0)</f>
        <v>0</v>
      </c>
      <c r="IJ93" s="37">
        <f>IF(AND(IJ$4-$H$4&gt;0,IJ$4-$H$4&lt;=$D81),($D84-SUM($G94:II94))*IJ87/12,0)</f>
        <v>0</v>
      </c>
      <c r="IK93" s="37">
        <f>IF(AND(IK$4-$H$4&gt;0,IK$4-$H$4&lt;=$D81),($D84-SUM($G94:IJ94))*IK87/12,0)</f>
        <v>0</v>
      </c>
      <c r="IL93" s="37">
        <f>IF(AND(IL$4-$H$4&gt;0,IL$4-$H$4&lt;=$D81),($D84-SUM($G94:IK94))*IL87/12,0)</f>
        <v>0</v>
      </c>
      <c r="IM93" s="37">
        <f>IF(AND(IM$4-$H$4&gt;0,IM$4-$H$4&lt;=$D81),($D84-SUM($G94:IL94))*IM87/12,0)</f>
        <v>0</v>
      </c>
      <c r="IN93" s="37">
        <f>IF(AND(IN$4-$H$4&gt;0,IN$4-$H$4&lt;=$D81),($D84-SUM($G94:IM94))*IN87/12,0)</f>
        <v>0</v>
      </c>
      <c r="IO93" s="37">
        <f>IF(AND(IO$4-$H$4&gt;0,IO$4-$H$4&lt;=$D81),($D84-SUM($G94:IN94))*IO87/12,0)</f>
        <v>0</v>
      </c>
      <c r="IP93" s="37">
        <f>IF(AND(IP$4-$H$4&gt;0,IP$4-$H$4&lt;=$D81),($D84-SUM($G94:IO94))*IP87/12,0)</f>
        <v>0</v>
      </c>
      <c r="IQ93" s="37">
        <f>IF(AND(IQ$4-$H$4&gt;0,IQ$4-$H$4&lt;=$D81),($D84-SUM($G94:IP94))*IQ87/12,0)</f>
        <v>0</v>
      </c>
      <c r="IR93" s="37">
        <f>IF(AND(IR$4-$H$4&gt;0,IR$4-$H$4&lt;=$D81),($D84-SUM($G94:IQ94))*IR87/12,0)</f>
        <v>0</v>
      </c>
      <c r="IS93" s="37">
        <f>IF(AND(IS$4-$H$4&gt;0,IS$4-$H$4&lt;=$D81),($D84-SUM($G94:IR94))*IS87/12,0)</f>
        <v>0</v>
      </c>
      <c r="IT93" s="37">
        <f>IF(AND(IT$4-$H$4&gt;0,IT$4-$H$4&lt;=$D81),($D84-SUM($G94:IS94))*IT87/12,0)</f>
        <v>0</v>
      </c>
      <c r="IU93" s="37">
        <f>IF(AND(IU$4-$H$4&gt;0,IU$4-$H$4&lt;=$D81),($D84-SUM($G94:IT94))*IU87/12,0)</f>
        <v>0</v>
      </c>
      <c r="IV93" s="37">
        <f>IF(AND(IV$4-$H$4&gt;0,IV$4-$H$4&lt;=$D81),($D84-SUM($G94:IU94))*IV87/12,0)</f>
        <v>0</v>
      </c>
      <c r="IW93" s="37">
        <f>IF(AND(IW$4-$H$4&gt;0,IW$4-$H$4&lt;=$D81),($D84-SUM($G94:IV94))*IW87/12,0)</f>
        <v>0</v>
      </c>
      <c r="IX93" s="37">
        <f>IF(AND(IX$4-$H$4&gt;0,IX$4-$H$4&lt;=$D81),($D84-SUM($G94:IW94))*IX87/12,0)</f>
        <v>0</v>
      </c>
      <c r="IY93" s="37">
        <f>IF(AND(IY$4-$H$4&gt;0,IY$4-$H$4&lt;=$D81),($D84-SUM($G94:IX94))*IY87/12,0)</f>
        <v>0</v>
      </c>
      <c r="IZ93" s="37">
        <f>IF(AND(IZ$4-$H$4&gt;0,IZ$4-$H$4&lt;=$D81),($D84-SUM($G94:IY94))*IZ87/12,0)</f>
        <v>0</v>
      </c>
      <c r="JA93" s="37">
        <f>IF(AND(JA$4-$H$4&gt;0,JA$4-$H$4&lt;=$D81),($D84-SUM($G94:IZ94))*JA87/12,0)</f>
        <v>0</v>
      </c>
      <c r="JB93" s="37">
        <f>IF(AND(JB$4-$H$4&gt;0,JB$4-$H$4&lt;=$D81),($D84-SUM($G94:JA94))*JB87/12,0)</f>
        <v>0</v>
      </c>
      <c r="JC93" s="37">
        <f>IF(AND(JC$4-$H$4&gt;0,JC$4-$H$4&lt;=$D81),($D84-SUM($G94:JB94))*JC87/12,0)</f>
        <v>0</v>
      </c>
      <c r="JD93" s="37">
        <f>IF(AND(JD$4-$H$4&gt;0,JD$4-$H$4&lt;=$D81),($D84-SUM($G94:JC94))*JD87/12,0)</f>
        <v>0</v>
      </c>
      <c r="JE93" s="37">
        <f>IF(AND(JE$4-$H$4&gt;0,JE$4-$H$4&lt;=$D81),($D84-SUM($G94:JD94))*JE87/12,0)</f>
        <v>0</v>
      </c>
      <c r="JF93" s="37">
        <f>IF(AND(JF$4-$H$4&gt;0,JF$4-$H$4&lt;=$D81),($D84-SUM($G94:JE94))*JF87/12,0)</f>
        <v>0</v>
      </c>
      <c r="JG93" s="37">
        <f>IF(AND(JG$4-$H$4&gt;0,JG$4-$H$4&lt;=$D81),($D84-SUM($G94:JF94))*JG87/12,0)</f>
        <v>0</v>
      </c>
      <c r="JH93" s="37">
        <f>IF(AND(JH$4-$H$4&gt;0,JH$4-$H$4&lt;=$D81),($D84-SUM($G94:JG94))*JH87/12,0)</f>
        <v>0</v>
      </c>
      <c r="JI93" s="37">
        <f>IF(AND(JI$4-$H$4&gt;0,JI$4-$H$4&lt;=$D81),($D84-SUM($G94:JH94))*JI87/12,0)</f>
        <v>0</v>
      </c>
      <c r="JJ93" s="37">
        <f>IF(AND(JJ$4-$H$4&gt;0,JJ$4-$H$4&lt;=$D81),($D84-SUM($G94:JI94))*JJ87/12,0)</f>
        <v>0</v>
      </c>
      <c r="JK93" s="37">
        <f>IF(AND(JK$4-$H$4&gt;0,JK$4-$H$4&lt;=$D81),($D84-SUM($G94:JJ94))*JK87/12,0)</f>
        <v>0</v>
      </c>
      <c r="JL93" s="37">
        <f>IF(AND(JL$4-$H$4&gt;0,JL$4-$H$4&lt;=$D81),($D84-SUM($G94:JK94))*JL87/12,0)</f>
        <v>0</v>
      </c>
      <c r="JM93" s="37">
        <f>IF(AND(JM$4-$H$4&gt;0,JM$4-$H$4&lt;=$D81),($D84-SUM($G94:JL94))*JM87/12,0)</f>
        <v>0</v>
      </c>
      <c r="JN93" s="37">
        <f>IF(AND(JN$4-$H$4&gt;0,JN$4-$H$4&lt;=$D81),($D84-SUM($G94:JM94))*JN87/12,0)</f>
        <v>0</v>
      </c>
      <c r="JO93" s="37">
        <f>IF(AND(JO$4-$H$4&gt;0,JO$4-$H$4&lt;=$D81),($D84-SUM($G94:JN94))*JO87/12,0)</f>
        <v>0</v>
      </c>
      <c r="JP93" s="37">
        <f>IF(AND(JP$4-$H$4&gt;0,JP$4-$H$4&lt;=$D81),($D84-SUM($G94:JO94))*JP87/12,0)</f>
        <v>0</v>
      </c>
      <c r="JQ93" s="37">
        <f>IF(AND(JQ$4-$H$4&gt;0,JQ$4-$H$4&lt;=$D81),($D84-SUM($G94:JP94))*JQ87/12,0)</f>
        <v>0</v>
      </c>
      <c r="JR93" s="37">
        <f>IF(AND(JR$4-$H$4&gt;0,JR$4-$H$4&lt;=$D81),($D84-SUM($G94:JQ94))*JR87/12,0)</f>
        <v>0</v>
      </c>
      <c r="JS93" s="37">
        <f>IF(AND(JS$4-$H$4&gt;0,JS$4-$H$4&lt;=$D81),($D84-SUM($G94:JR94))*JS87/12,0)</f>
        <v>0</v>
      </c>
      <c r="JT93" s="37">
        <f>IF(AND(JT$4-$H$4&gt;0,JT$4-$H$4&lt;=$D81),($D84-SUM($G94:JS94))*JT87/12,0)</f>
        <v>0</v>
      </c>
      <c r="JU93" s="37">
        <f>IF(AND(JU$4-$H$4&gt;0,JU$4-$H$4&lt;=$D81),($D84-SUM($G94:JT94))*JU87/12,0)</f>
        <v>0</v>
      </c>
      <c r="JV93" s="37">
        <f>IF(AND(JV$4-$H$4&gt;0,JV$4-$H$4&lt;=$D81),($D84-SUM($G94:JU94))*JV87/12,0)</f>
        <v>0</v>
      </c>
      <c r="JW93" s="37">
        <f>IF(AND(JW$4-$H$4&gt;0,JW$4-$H$4&lt;=$D81),($D84-SUM($G94:JV94))*JW87/12,0)</f>
        <v>0</v>
      </c>
      <c r="JX93" s="37">
        <f>IF(AND(JX$4-$H$4&gt;0,JX$4-$H$4&lt;=$D81),($D84-SUM($G94:JW94))*JX87/12,0)</f>
        <v>0</v>
      </c>
      <c r="JY93" s="37">
        <f>IF(AND(JY$4-$H$4&gt;0,JY$4-$H$4&lt;=$D81),($D84-SUM($G94:JX94))*JY87/12,0)</f>
        <v>0</v>
      </c>
      <c r="JZ93" s="37">
        <f>IF(AND(JZ$4-$H$4&gt;0,JZ$4-$H$4&lt;=$D81),($D84-SUM($G94:JY94))*JZ87/12,0)</f>
        <v>0</v>
      </c>
      <c r="KA93" s="37">
        <f>IF(AND(KA$4-$H$4&gt;0,KA$4-$H$4&lt;=$D81),($D84-SUM($G94:JZ94))*KA87/12,0)</f>
        <v>0</v>
      </c>
      <c r="KB93" s="37">
        <f>IF(AND(KB$4-$H$4&gt;0,KB$4-$H$4&lt;=$D81),($D84-SUM($G94:KA94))*KB87/12,0)</f>
        <v>0</v>
      </c>
      <c r="KC93" s="37">
        <f>IF(AND(KC$4-$H$4&gt;0,KC$4-$H$4&lt;=$D81),($D84-SUM($G94:KB94))*KC87/12,0)</f>
        <v>0</v>
      </c>
      <c r="KD93" s="37">
        <f>IF(AND(KD$4-$H$4&gt;0,KD$4-$H$4&lt;=$D81),($D84-SUM($G94:KC94))*KD87/12,0)</f>
        <v>0</v>
      </c>
      <c r="KE93" s="37">
        <f>IF(AND(KE$4-$H$4&gt;0,KE$4-$H$4&lt;=$D81),($D84-SUM($G94:KD94))*KE87/12,0)</f>
        <v>0</v>
      </c>
      <c r="KF93" s="37">
        <f>IF(AND(KF$4-$H$4&gt;0,KF$4-$H$4&lt;=$D81),($D84-SUM($G94:KE94))*KF87/12,0)</f>
        <v>0</v>
      </c>
      <c r="KG93" s="37">
        <f>IF(AND(KG$4-$H$4&gt;0,KG$4-$H$4&lt;=$D81),($D84-SUM($G94:KF94))*KG87/12,0)</f>
        <v>0</v>
      </c>
      <c r="KH93" s="37">
        <f>IF(AND(KH$4-$H$4&gt;0,KH$4-$H$4&lt;=$D81),($D84-SUM($G94:KG94))*KH87/12,0)</f>
        <v>0</v>
      </c>
      <c r="KI93" s="37">
        <f>IF(AND(KI$4-$H$4&gt;0,KI$4-$H$4&lt;=$D81),($D84-SUM($G94:KH94))*KI87/12,0)</f>
        <v>0</v>
      </c>
      <c r="KJ93" s="37">
        <f>IF(AND(KJ$4-$H$4&gt;0,KJ$4-$H$4&lt;=$D81),($D84-SUM($G94:KI94))*KJ87/12,0)</f>
        <v>0</v>
      </c>
      <c r="KK93" s="37">
        <f>IF(AND(KK$4-$H$4&gt;0,KK$4-$H$4&lt;=$D81),($D84-SUM($G94:KJ94))*KK87/12,0)</f>
        <v>0</v>
      </c>
      <c r="KL93" s="37">
        <f>IF(AND(KL$4-$H$4&gt;0,KL$4-$H$4&lt;=$D81),($D84-SUM($G94:KK94))*KL87/12,0)</f>
        <v>0</v>
      </c>
      <c r="KM93" s="37">
        <f>IF(AND(KM$4-$H$4&gt;0,KM$4-$H$4&lt;=$D81),($D84-SUM($G94:KL94))*KM87/12,0)</f>
        <v>0</v>
      </c>
      <c r="KN93" s="37">
        <f>IF(AND(KN$4-$H$4&gt;0,KN$4-$H$4&lt;=$D81),($D84-SUM($G94:KM94))*KN87/12,0)</f>
        <v>0</v>
      </c>
      <c r="KO93" s="37">
        <f>IF(AND(KO$4-$H$4&gt;0,KO$4-$H$4&lt;=$D81),($D84-SUM($G94:KN94))*KO87/12,0)</f>
        <v>0</v>
      </c>
      <c r="KP93" s="37">
        <f>IF(AND(KP$4-$H$4&gt;0,KP$4-$H$4&lt;=$D81),($D84-SUM($G94:KO94))*KP87/12,0)</f>
        <v>0</v>
      </c>
      <c r="KQ93" s="37">
        <f>IF(AND(KQ$4-$H$4&gt;0,KQ$4-$H$4&lt;=$D81),($D84-SUM($G94:KP94))*KQ87/12,0)</f>
        <v>0</v>
      </c>
      <c r="KR93" s="37">
        <f>IF(AND(KR$4-$H$4&gt;0,KR$4-$H$4&lt;=$D81),($D84-SUM($G94:KQ94))*KR87/12,0)</f>
        <v>0</v>
      </c>
      <c r="KS93" s="37">
        <f>IF(AND(KS$4-$H$4&gt;0,KS$4-$H$4&lt;=$D81),($D84-SUM($G94:KR94))*KS87/12,0)</f>
        <v>0</v>
      </c>
      <c r="KT93" s="37">
        <f>IF(AND(KT$4-$H$4&gt;0,KT$4-$H$4&lt;=$D81),($D84-SUM($G94:KS94))*KT87/12,0)</f>
        <v>0</v>
      </c>
      <c r="KU93" s="37">
        <f>IF(AND(KU$4-$H$4&gt;0,KU$4-$H$4&lt;=$D81),($D84-SUM($G94:KT94))*KU87/12,0)</f>
        <v>0</v>
      </c>
      <c r="KV93" s="37">
        <f>IF(AND(KV$4-$H$4&gt;0,KV$4-$H$4&lt;=$D81),($D84-SUM($G94:KU94))*KV87/12,0)</f>
        <v>0</v>
      </c>
      <c r="KW93" s="37">
        <f>IF(AND(KW$4-$H$4&gt;0,KW$4-$H$4&lt;=$D81),($D84-SUM($G94:KV94))*KW87/12,0)</f>
        <v>0</v>
      </c>
      <c r="KX93" s="37">
        <f>IF(AND(KX$4-$H$4&gt;0,KX$4-$H$4&lt;=$D81),($D84-SUM($G94:KW94))*KX87/12,0)</f>
        <v>0</v>
      </c>
      <c r="KY93" s="37">
        <f>IF(AND(KY$4-$H$4&gt;0,KY$4-$H$4&lt;=$D81),($D84-SUM($G94:KX94))*KY87/12,0)</f>
        <v>0</v>
      </c>
      <c r="KZ93" s="37">
        <f>IF(AND(KZ$4-$H$4&gt;0,KZ$4-$H$4&lt;=$D81),($D84-SUM($G94:KY94))*KZ87/12,0)</f>
        <v>0</v>
      </c>
      <c r="LA93" s="37">
        <f>IF(AND(LA$4-$H$4&gt;0,LA$4-$H$4&lt;=$D81),($D84-SUM($G94:KZ94))*LA87/12,0)</f>
        <v>0</v>
      </c>
      <c r="LB93" s="37">
        <f>IF(AND(LB$4-$H$4&gt;0,LB$4-$H$4&lt;=$D81),($D84-SUM($G94:LA94))*LB87/12,0)</f>
        <v>0</v>
      </c>
      <c r="LC93" s="37">
        <f>IF(AND(LC$4-$H$4&gt;0,LC$4-$H$4&lt;=$D81),($D84-SUM($G94:LB94))*LC87/12,0)</f>
        <v>0</v>
      </c>
      <c r="LD93" s="37">
        <f>IF(AND(LD$4-$H$4&gt;0,LD$4-$H$4&lt;=$D81),($D84-SUM($G94:LC94))*LD87/12,0)</f>
        <v>0</v>
      </c>
      <c r="LE93" s="37">
        <f>IF(AND(LE$4-$H$4&gt;0,LE$4-$H$4&lt;=$D81),($D84-SUM($G94:LD94))*LE87/12,0)</f>
        <v>0</v>
      </c>
      <c r="LF93" s="37">
        <f>IF(AND(LF$4-$H$4&gt;0,LF$4-$H$4&lt;=$D81),($D84-SUM($G94:LE94))*LF87/12,0)</f>
        <v>0</v>
      </c>
      <c r="LG93" s="37">
        <f>IF(AND(LG$4-$H$4&gt;0,LG$4-$H$4&lt;=$D81),($D84-SUM($G94:LF94))*LG87/12,0)</f>
        <v>0</v>
      </c>
      <c r="LH93" s="37">
        <f>IF(AND(LH$4-$H$4&gt;0,LH$4-$H$4&lt;=$D81),($D84-SUM($G94:LG94))*LH87/12,0)</f>
        <v>0</v>
      </c>
      <c r="LI93" s="37">
        <f>IF(AND(LI$4-$H$4&gt;0,LI$4-$H$4&lt;=$D81),($D84-SUM($G94:LH94))*LI87/12,0)</f>
        <v>0</v>
      </c>
      <c r="LJ93" s="37">
        <f>IF(AND(LJ$4-$H$4&gt;0,LJ$4-$H$4&lt;=$D81),($D84-SUM($G94:LI94))*LJ87/12,0)</f>
        <v>0</v>
      </c>
      <c r="LK93" s="37">
        <f>IF(AND(LK$4-$H$4&gt;0,LK$4-$H$4&lt;=$D81),($D84-SUM($G94:LJ94))*LK87/12,0)</f>
        <v>0</v>
      </c>
      <c r="LL93" s="37">
        <f>IF(AND(LL$4-$H$4&gt;0,LL$4-$H$4&lt;=$D81),($D84-SUM($G94:LK94))*LL87/12,0)</f>
        <v>0</v>
      </c>
      <c r="LM93" s="37">
        <f>IF(AND(LM$4-$H$4&gt;0,LM$4-$H$4&lt;=$D81),($D84-SUM($G94:LL94))*LM87/12,0)</f>
        <v>0</v>
      </c>
      <c r="LN93" s="37">
        <f>IF(AND(LN$4-$H$4&gt;0,LN$4-$H$4&lt;=$D81),($D84-SUM($G94:LM94))*LN87/12,0)</f>
        <v>0</v>
      </c>
      <c r="LO93" s="37">
        <f>IF(AND(LO$4-$H$4&gt;0,LO$4-$H$4&lt;=$D81),($D84-SUM($G94:LN94))*LO87/12,0)</f>
        <v>0</v>
      </c>
      <c r="LP93" s="37">
        <f>IF(AND(LP$4-$H$4&gt;0,LP$4-$H$4&lt;=$D81),($D84-SUM($G94:LO94))*LP87/12,0)</f>
        <v>0</v>
      </c>
      <c r="LQ93" s="37">
        <f>IF(AND(LQ$4-$H$4&gt;0,LQ$4-$H$4&lt;=$D81),($D84-SUM($G94:LP94))*LQ87/12,0)</f>
        <v>0</v>
      </c>
      <c r="LR93" s="37">
        <f>IF(AND(LR$4-$H$4&gt;0,LR$4-$H$4&lt;=$D81),($D84-SUM($G94:LQ94))*LR87/12,0)</f>
        <v>0</v>
      </c>
      <c r="LS93" s="37">
        <f>IF(AND(LS$4-$H$4&gt;0,LS$4-$H$4&lt;=$D81),($D84-SUM($G94:LR94))*LS87/12,0)</f>
        <v>0</v>
      </c>
      <c r="LT93" s="37">
        <f>IF(AND(LT$4-$H$4&gt;0,LT$4-$H$4&lt;=$D81),($D84-SUM($G94:LS94))*LT87/12,0)</f>
        <v>0</v>
      </c>
      <c r="LU93" s="37">
        <f>IF(AND(LU$4-$H$4&gt;0,LU$4-$H$4&lt;=$D81),($D84-SUM($G94:LT94))*LU87/12,0)</f>
        <v>0</v>
      </c>
      <c r="LV93" s="37">
        <f>IF(AND(LV$4-$H$4&gt;0,LV$4-$H$4&lt;=$D81),($D84-SUM($G94:LU94))*LV87/12,0)</f>
        <v>0</v>
      </c>
      <c r="LW93" s="37">
        <f>IF(AND(LW$4-$H$4&gt;0,LW$4-$H$4&lt;=$D81),($D84-SUM($G94:LV94))*LW87/12,0)</f>
        <v>0</v>
      </c>
      <c r="LX93" s="37">
        <f>IF(AND(LX$4-$H$4&gt;0,LX$4-$H$4&lt;=$D81),($D84-SUM($G94:LW94))*LX87/12,0)</f>
        <v>0</v>
      </c>
      <c r="LY93" s="37">
        <f>IF(AND(LY$4-$H$4&gt;0,LY$4-$H$4&lt;=$D81),($D84-SUM($G94:LX94))*LY87/12,0)</f>
        <v>0</v>
      </c>
      <c r="LZ93" s="37">
        <f>IF(AND(LZ$4-$H$4&gt;0,LZ$4-$H$4&lt;=$D81),($D84-SUM($G94:LY94))*LZ87/12,0)</f>
        <v>0</v>
      </c>
      <c r="MA93" s="37">
        <f>IF(AND(MA$4-$H$4&gt;0,MA$4-$H$4&lt;=$D81),($D84-SUM($G94:LZ94))*MA87/12,0)</f>
        <v>0</v>
      </c>
      <c r="MB93" s="37">
        <f>IF(AND(MB$4-$H$4&gt;0,MB$4-$H$4&lt;=$D81),($D84-SUM($G94:MA94))*MB87/12,0)</f>
        <v>0</v>
      </c>
      <c r="MC93" s="37">
        <f>IF(AND(MC$4-$H$4&gt;0,MC$4-$H$4&lt;=$D81),($D84-SUM($G94:MB94))*MC87/12,0)</f>
        <v>0</v>
      </c>
      <c r="MD93" s="37">
        <f>IF(AND(MD$4-$H$4&gt;0,MD$4-$H$4&lt;=$D81),($D84-SUM($G94:MC94))*MD87/12,0)</f>
        <v>0</v>
      </c>
      <c r="ME93" s="37">
        <f>IF(AND(ME$4-$H$4&gt;0,ME$4-$H$4&lt;=$D81),($D84-SUM($G94:MD94))*ME87/12,0)</f>
        <v>0</v>
      </c>
      <c r="MF93" s="37">
        <f>IF(AND(MF$4-$H$4&gt;0,MF$4-$H$4&lt;=$D81),($D84-SUM($G94:ME94))*MF87/12,0)</f>
        <v>0</v>
      </c>
      <c r="MG93" s="37">
        <f>IF(AND(MG$4-$H$4&gt;0,MG$4-$H$4&lt;=$D81),($D84-SUM($G94:MF94))*MG87/12,0)</f>
        <v>0</v>
      </c>
      <c r="MH93" s="37">
        <f>IF(AND(MH$4-$H$4&gt;0,MH$4-$H$4&lt;=$D81),($D84-SUM($G94:MG94))*MH87/12,0)</f>
        <v>0</v>
      </c>
      <c r="MI93" s="37">
        <f>IF(AND(MI$4-$H$4&gt;0,MI$4-$H$4&lt;=$D81),($D84-SUM($G94:MH94))*MI87/12,0)</f>
        <v>0</v>
      </c>
      <c r="MJ93" s="37">
        <f>IF(AND(MJ$4-$H$4&gt;0,MJ$4-$H$4&lt;=$D81),($D84-SUM($G94:MI94))*MJ87/12,0)</f>
        <v>0</v>
      </c>
      <c r="MK93" s="37">
        <f>IF(AND(MK$4-$H$4&gt;0,MK$4-$H$4&lt;=$D81),($D84-SUM($G94:MJ94))*MK87/12,0)</f>
        <v>0</v>
      </c>
      <c r="ML93" s="37">
        <f>IF(AND(ML$4-$H$4&gt;0,ML$4-$H$4&lt;=$D81),($D84-SUM($G94:MK94))*ML87/12,0)</f>
        <v>0</v>
      </c>
      <c r="MM93" s="37">
        <f>IF(AND(MM$4-$H$4&gt;0,MM$4-$H$4&lt;=$D81),($D84-SUM($G94:ML94))*MM87/12,0)</f>
        <v>0</v>
      </c>
      <c r="MN93" s="37">
        <f>IF(AND(MN$4-$H$4&gt;0,MN$4-$H$4&lt;=$D81),($D84-SUM($G94:MM94))*MN87/12,0)</f>
        <v>0</v>
      </c>
      <c r="MO93" s="37">
        <f>IF(AND(MO$4-$H$4&gt;0,MO$4-$H$4&lt;=$D81),($D84-SUM($G94:MN94))*MO87/12,0)</f>
        <v>0</v>
      </c>
      <c r="MP93" s="37">
        <f>IF(AND(MP$4-$H$4&gt;0,MP$4-$H$4&lt;=$D81),($D84-SUM($G94:MO94))*MP87/12,0)</f>
        <v>0</v>
      </c>
      <c r="MQ93" s="37">
        <f>IF(AND(MQ$4-$H$4&gt;0,MQ$4-$H$4&lt;=$D81),($D84-SUM($G94:MP94))*MQ87/12,0)</f>
        <v>0</v>
      </c>
      <c r="MR93" s="37">
        <f>IF(AND(MR$4-$H$4&gt;0,MR$4-$H$4&lt;=$D81),($D84-SUM($G94:MQ94))*MR87/12,0)</f>
        <v>0</v>
      </c>
      <c r="MS93" s="37">
        <f>IF(AND(MS$4-$H$4&gt;0,MS$4-$H$4&lt;=$D81),($D84-SUM($G94:MR94))*MS87/12,0)</f>
        <v>0</v>
      </c>
      <c r="MT93" s="37">
        <f>IF(AND(MT$4-$H$4&gt;0,MT$4-$H$4&lt;=$D81),($D84-SUM($G94:MS94))*MT87/12,0)</f>
        <v>0</v>
      </c>
      <c r="MU93" s="37">
        <f>IF(AND(MU$4-$H$4&gt;0,MU$4-$H$4&lt;=$D81),($D84-SUM($G94:MT94))*MU87/12,0)</f>
        <v>0</v>
      </c>
      <c r="MV93" s="37">
        <f>IF(AND(MV$4-$H$4&gt;0,MV$4-$H$4&lt;=$D81),($D84-SUM($G94:MU94))*MV87/12,0)</f>
        <v>0</v>
      </c>
      <c r="MW93" s="37">
        <f>IF(AND(MW$4-$H$4&gt;0,MW$4-$H$4&lt;=$D81),($D84-SUM($G94:MV94))*MW87/12,0)</f>
        <v>0</v>
      </c>
      <c r="MX93" s="37">
        <f>IF(AND(MX$4-$H$4&gt;0,MX$4-$H$4&lt;=$D81),($D84-SUM($G94:MW94))*MX87/12,0)</f>
        <v>0</v>
      </c>
      <c r="MY93" s="37">
        <f>IF(AND(MY$4-$H$4&gt;0,MY$4-$H$4&lt;=$D81),($D84-SUM($G94:MX94))*MY87/12,0)</f>
        <v>0</v>
      </c>
      <c r="MZ93" s="37">
        <f>IF(AND(MZ$4-$H$4&gt;0,MZ$4-$H$4&lt;=$D81),($D84-SUM($G94:MY94))*MZ87/12,0)</f>
        <v>0</v>
      </c>
      <c r="NA93" s="37">
        <f>IF(AND(NA$4-$H$4&gt;0,NA$4-$H$4&lt;=$D81),($D84-SUM($G94:MZ94))*NA87/12,0)</f>
        <v>0</v>
      </c>
      <c r="NB93" s="37">
        <f>IF(AND(NB$4-$H$4&gt;0,NB$4-$H$4&lt;=$D81),($D84-SUM($G94:NA94))*NB87/12,0)</f>
        <v>0</v>
      </c>
      <c r="NC93" s="37">
        <f>IF(AND(NC$4-$H$4&gt;0,NC$4-$H$4&lt;=$D81),($D84-SUM($G94:NB94))*NC87/12,0)</f>
        <v>0</v>
      </c>
      <c r="ND93" s="37">
        <f>IF(AND(ND$4-$H$4&gt;0,ND$4-$H$4&lt;=$D81),($D84-SUM($G94:NC94))*ND87/12,0)</f>
        <v>0</v>
      </c>
    </row>
    <row r="94" spans="1:368" s="4" customFormat="1" x14ac:dyDescent="0.25">
      <c r="B94" s="35" t="s">
        <v>14</v>
      </c>
      <c r="C94" s="33"/>
      <c r="D94" s="51">
        <f>SUM(H94:ND94)</f>
        <v>480000000</v>
      </c>
      <c r="E94" s="35"/>
      <c r="F94" s="35"/>
      <c r="G94" s="33"/>
      <c r="H94" s="37">
        <f>IF(H$4=$D81,$D84*(1-$D89)-SUM($G94:G94),IF(AND(H$4-$H$4&gt;0,H$4-$H$4&lt;=$D81),H92-IF(AND(H$4-$H$4&gt;0,H$4-$H$4&lt;=$D81),($D84-$D90-SUM($G94:G94))*H87/12,0),0))</f>
        <v>0</v>
      </c>
      <c r="I94" s="37">
        <f>IF(I$4=$D81,$D84*(1-$D89)-SUM($G94:H94),IF(AND(I$4-$H$4&gt;0,I$4-$H$4&lt;=$D81),I92-IF(AND(I$4-$H$4&gt;0,I$4-$H$4&lt;=$D81),($D84-$D90-SUM($G94:H94))*I87/12,0),0))</f>
        <v>8926911.4614278506</v>
      </c>
      <c r="J94" s="37">
        <f>IF(J$4=$D81,$D84*(1-$D89)-SUM($G94:I94),IF(AND(J$4-$H$4&gt;0,J$4-$H$4&lt;=$D81),J92-IF(AND(J$4-$H$4&gt;0,J$4-$H$4&lt;=$D81),($D84-$D90-SUM($G94:I94))*J87/12,0),0))</f>
        <v>8969314.2908696327</v>
      </c>
      <c r="K94" s="37">
        <f>IF(K$4=$D81,$D84*(1-$D89)-SUM($G94:J94),IF(AND(K$4-$H$4&gt;0,K$4-$H$4&lt;=$D81),K92-IF(AND(K$4-$H$4&gt;0,K$4-$H$4&lt;=$D81),($D84-$D90-SUM($G94:J94))*K87/12,0),0))</f>
        <v>9011918.5337512642</v>
      </c>
      <c r="L94" s="37">
        <f>IF(L$4=$D81,$D84*(1-$D89)-SUM($G94:K94),IF(AND(L$4-$H$4&gt;0,L$4-$H$4&lt;=$D81),L92-IF(AND(L$4-$H$4&gt;0,L$4-$H$4&lt;=$D81),($D84-$D90-SUM($G94:K94))*L87/12,0),0))</f>
        <v>9054725.1467865817</v>
      </c>
      <c r="M94" s="37">
        <f>IF(M$4=$D81,$D84*(1-$D89)-SUM($G94:L94),IF(AND(M$4-$H$4&gt;0,M$4-$H$4&lt;=$D81),M92-IF(AND(M$4-$H$4&gt;0,M$4-$H$4&lt;=$D81),($D84-$D90-SUM($G94:L94))*M87/12,0),0))</f>
        <v>9097735.0912338179</v>
      </c>
      <c r="N94" s="37">
        <f>IF(N$4=$D81,$D84*(1-$D89)-SUM($G94:M94),IF(AND(N$4-$H$4&gt;0,N$4-$H$4&lt;=$D81),N92-IF(AND(N$4-$H$4&gt;0,N$4-$H$4&lt;=$D81),($D84-$D90-SUM($G94:M94))*N87/12,0),0))</f>
        <v>9140949.3329171799</v>
      </c>
      <c r="O94" s="37">
        <f>IF(O$4=$D81,$D84*(1-$D89)-SUM($G94:N94),IF(AND(O$4-$H$4&gt;0,O$4-$H$4&lt;=$D81),O92-IF(AND(O$4-$H$4&gt;0,O$4-$H$4&lt;=$D81),($D84-$D90-SUM($G94:N94))*O87/12,0),0))</f>
        <v>9184368.8422485366</v>
      </c>
      <c r="P94" s="37">
        <f>IF(P$4=$D81,$D84*(1-$D89)-SUM($G94:O94),IF(AND(P$4-$H$4&gt;0,P$4-$H$4&lt;=$D81),P92-IF(AND(P$4-$H$4&gt;0,P$4-$H$4&lt;=$D81),($D84-$D90-SUM($G94:O94))*P87/12,0),0))</f>
        <v>9227994.5942492168</v>
      </c>
      <c r="Q94" s="37">
        <f>IF(Q$4=$D81,$D84*(1-$D89)-SUM($G94:P94),IF(AND(Q$4-$H$4&gt;0,Q$4-$H$4&lt;=$D81),Q92-IF(AND(Q$4-$H$4&gt;0,Q$4-$H$4&lt;=$D81),($D84-$D90-SUM($G94:P94))*Q87/12,0),0))</f>
        <v>9271827.5685718991</v>
      </c>
      <c r="R94" s="37">
        <f>IF(R$4=$D81,$D84*(1-$D89)-SUM($G94:Q94),IF(AND(R$4-$H$4&gt;0,R$4-$H$4&lt;=$D81),R92-IF(AND(R$4-$H$4&gt;0,R$4-$H$4&lt;=$D81),($D84-$D90-SUM($G94:Q94))*R87/12,0),0))</f>
        <v>9315868.7495226171</v>
      </c>
      <c r="S94" s="37">
        <f>IF(S$4=$D81,$D84*(1-$D89)-SUM($G94:R94),IF(AND(S$4-$H$4&gt;0,S$4-$H$4&lt;=$D81),S92-IF(AND(S$4-$H$4&gt;0,S$4-$H$4&lt;=$D81),($D84-$D90-SUM($G94:R94))*S87/12,0),0))</f>
        <v>9360119.1260828488</v>
      </c>
      <c r="T94" s="37">
        <f>IF(T$4=$D81,$D84*(1-$D89)-SUM($G94:S94),IF(AND(T$4-$H$4&gt;0,T$4-$H$4&lt;=$D81),T92-IF(AND(T$4-$H$4&gt;0,T$4-$H$4&lt;=$D81),($D84-$D90-SUM($G94:S94))*T87/12,0),0))</f>
        <v>9404579.6919317432</v>
      </c>
      <c r="U94" s="37">
        <f>IF(U$4=$D81,$D84*(1-$D89)-SUM($G94:T94),IF(AND(U$4-$H$4&gt;0,U$4-$H$4&lt;=$D81),U92-IF(AND(U$4-$H$4&gt;0,U$4-$H$4&lt;=$D81),($D84-$D90-SUM($G94:T94))*U87/12,0),0))</f>
        <v>9449251.4454684183</v>
      </c>
      <c r="V94" s="37">
        <f>IF(V$4=$D81,$D84*(1-$D89)-SUM($G94:U94),IF(AND(V$4-$H$4&gt;0,V$4-$H$4&lt;=$D81),V92-IF(AND(V$4-$H$4&gt;0,V$4-$H$4&lt;=$D81),($D84-$D90-SUM($G94:U94))*V87/12,0),0))</f>
        <v>9494135.3898343928</v>
      </c>
      <c r="W94" s="37">
        <f>IF(W$4=$D81,$D84*(1-$D89)-SUM($G94:V94),IF(AND(W$4-$H$4&gt;0,W$4-$H$4&lt;=$D81),W92-IF(AND(W$4-$H$4&gt;0,W$4-$H$4&lt;=$D81),($D84-$D90-SUM($G94:V94))*W87/12,0),0))</f>
        <v>9539232.5329361074</v>
      </c>
      <c r="X94" s="37">
        <f>IF(X$4=$D81,$D84*(1-$D89)-SUM($G94:W94),IF(AND(X$4-$H$4&gt;0,X$4-$H$4&lt;=$D81),X92-IF(AND(X$4-$H$4&gt;0,X$4-$H$4&lt;=$D81),($D84-$D90-SUM($G94:W94))*X87/12,0),0))</f>
        <v>9584543.8874675538</v>
      </c>
      <c r="Y94" s="37">
        <f>IF(Y$4=$D81,$D84*(1-$D89)-SUM($G94:X94),IF(AND(Y$4-$H$4&gt;0,Y$4-$H$4&lt;=$D81),Y92-IF(AND(Y$4-$H$4&gt;0,Y$4-$H$4&lt;=$D81),($D84-$D90-SUM($G94:X94))*Y87/12,0),0))</f>
        <v>9630070.4709330238</v>
      </c>
      <c r="Z94" s="37">
        <f>IF(Z$4=$D81,$D84*(1-$D89)-SUM($G94:Y94),IF(AND(Z$4-$H$4&gt;0,Z$4-$H$4&lt;=$D81),Z92-IF(AND(Z$4-$H$4&gt;0,Z$4-$H$4&lt;=$D81),($D84-$D90-SUM($G94:Y94))*Z87/12,0),0))</f>
        <v>9675813.3056699559</v>
      </c>
      <c r="AA94" s="37">
        <f>IF(AA$4=$D81,$D84*(1-$D89)-SUM($G94:Z94),IF(AND(AA$4-$H$4&gt;0,AA$4-$H$4&lt;=$D81),AA92-IF(AND(AA$4-$H$4&gt;0,AA$4-$H$4&lt;=$D81),($D84-$D90-SUM($G94:Z94))*AA87/12,0),0))</f>
        <v>9721773.418871887</v>
      </c>
      <c r="AB94" s="37">
        <f>IF(AB$4=$D81,$D84*(1-$D89)-SUM($G94:AA94),IF(AND(AB$4-$H$4&gt;0,AB$4-$H$4&lt;=$D81),AB92-IF(AND(AB$4-$H$4&gt;0,AB$4-$H$4&lt;=$D81),($D84-$D90-SUM($G94:AA94))*AB87/12,0),0))</f>
        <v>9767951.8426115289</v>
      </c>
      <c r="AC94" s="37">
        <f>IF(AC$4=$D81,$D84*(1-$D89)-SUM($G94:AB94),IF(AND(AC$4-$H$4&gt;0,AC$4-$H$4&lt;=$D81),AC92-IF(AND(AC$4-$H$4&gt;0,AC$4-$H$4&lt;=$D81),($D84-$D90-SUM($G94:AB94))*AC87/12,0),0))</f>
        <v>9814349.6138639338</v>
      </c>
      <c r="AD94" s="37">
        <f>IF(AD$4=$D81,$D84*(1-$D89)-SUM($G94:AC94),IF(AND(AD$4-$H$4&gt;0,AD$4-$H$4&lt;=$D81),AD92-IF(AND(AD$4-$H$4&gt;0,AD$4-$H$4&lt;=$D81),($D84-$D90-SUM($G94:AC94))*AD87/12,0),0))</f>
        <v>9860967.7745297886</v>
      </c>
      <c r="AE94" s="37">
        <f>IF(AE$4=$D81,$D84*(1-$D89)-SUM($G94:AD94),IF(AND(AE$4-$H$4&gt;0,AE$4-$H$4&lt;=$D81),AE92-IF(AND(AE$4-$H$4&gt;0,AE$4-$H$4&lt;=$D81),($D84-$D90-SUM($G94:AD94))*AE87/12,0),0))</f>
        <v>9907807.3714588042</v>
      </c>
      <c r="AF94" s="37">
        <f>IF(AF$4=$D81,$D84*(1-$D89)-SUM($G94:AE94),IF(AND(AF$4-$H$4&gt;0,AF$4-$H$4&lt;=$D81),AF92-IF(AND(AF$4-$H$4&gt;0,AF$4-$H$4&lt;=$D81),($D84-$D90-SUM($G94:AE94))*AF87/12,0),0))</f>
        <v>9954869.4564732332</v>
      </c>
      <c r="AG94" s="37">
        <f>IF(AG$4=$D81,$D84*(1-$D89)-SUM($G94:AF94),IF(AND(AG$4-$H$4&gt;0,AG$4-$H$4&lt;=$D81),AG92-IF(AND(AG$4-$H$4&gt;0,AG$4-$H$4&lt;=$D81),($D84-$D90-SUM($G94:AF94))*AG87/12,0),0))</f>
        <v>10002155.086391483</v>
      </c>
      <c r="AH94" s="37">
        <f>IF(AH$4=$D81,$D84*(1-$D89)-SUM($G94:AG94),IF(AND(AH$4-$H$4&gt;0,AH$4-$H$4&lt;=$D81),AH92-IF(AND(AH$4-$H$4&gt;0,AH$4-$H$4&lt;=$D81),($D84-$D90-SUM($G94:AG94))*AH87/12,0),0))</f>
        <v>10049665.323051842</v>
      </c>
      <c r="AI94" s="37">
        <f>IF(AI$4=$D81,$D84*(1-$D89)-SUM($G94:AH94),IF(AND(AI$4-$H$4&gt;0,AI$4-$H$4&lt;=$D81),AI92-IF(AND(AI$4-$H$4&gt;0,AI$4-$H$4&lt;=$D81),($D84-$D90-SUM($G94:AH94))*AI87/12,0),0))</f>
        <v>10097401.233336337</v>
      </c>
      <c r="AJ94" s="37">
        <f>IF(AJ$4=$D81,$D84*(1-$D89)-SUM($G94:AI94),IF(AND(AJ$4-$H$4&gt;0,AJ$4-$H$4&lt;=$D81),AJ92-IF(AND(AJ$4-$H$4&gt;0,AJ$4-$H$4&lt;=$D81),($D84-$D90-SUM($G94:AI94))*AJ87/12,0),0))</f>
        <v>10145363.889194686</v>
      </c>
      <c r="AK94" s="37">
        <f>IF(AK$4=$D81,$D84*(1-$D89)-SUM($G94:AJ94),IF(AND(AK$4-$H$4&gt;0,AK$4-$H$4&lt;=$D81),AK92-IF(AND(AK$4-$H$4&gt;0,AK$4-$H$4&lt;=$D81),($D84-$D90-SUM($G94:AJ94))*AK87/12,0),0))</f>
        <v>10193554.36766836</v>
      </c>
      <c r="AL94" s="37">
        <f>IF(AL$4=$D81,$D84*(1-$D89)-SUM($G94:AK94),IF(AND(AL$4-$H$4&gt;0,AL$4-$H$4&lt;=$D81),AL92-IF(AND(AL$4-$H$4&gt;0,AL$4-$H$4&lt;=$D81),($D84-$D90-SUM($G94:AK94))*AL87/12,0),0))</f>
        <v>10241973.750914784</v>
      </c>
      <c r="AM94" s="37">
        <f>IF(AM$4=$D81,$D84*(1-$D89)-SUM($G94:AL94),IF(AND(AM$4-$H$4&gt;0,AM$4-$H$4&lt;=$D81),AM92-IF(AND(AM$4-$H$4&gt;0,AM$4-$H$4&lt;=$D81),($D84-$D90-SUM($G94:AL94))*AM87/12,0),0))</f>
        <v>10290623.126231629</v>
      </c>
      <c r="AN94" s="37">
        <f>IF(AN$4=$D81,$D84*(1-$D89)-SUM($G94:AM94),IF(AND(AN$4-$H$4&gt;0,AN$4-$H$4&lt;=$D81),AN92-IF(AND(AN$4-$H$4&gt;0,AN$4-$H$4&lt;=$D81),($D84-$D90-SUM($G94:AM94))*AN87/12,0),0))</f>
        <v>10339503.586081229</v>
      </c>
      <c r="AO94" s="37">
        <f>IF(AO$4=$D81,$D84*(1-$D89)-SUM($G94:AN94),IF(AND(AO$4-$H$4&gt;0,AO$4-$H$4&lt;=$D81),AO92-IF(AND(AO$4-$H$4&gt;0,AO$4-$H$4&lt;=$D81),($D84-$D90-SUM($G94:AN94))*AO87/12,0),0))</f>
        <v>10388616.228115115</v>
      </c>
      <c r="AP94" s="37">
        <f>IF(AP$4=$D81,$D84*(1-$D89)-SUM($G94:AO94),IF(AND(AP$4-$H$4&gt;0,AP$4-$H$4&lt;=$D81),AP92-IF(AND(AP$4-$H$4&gt;0,AP$4-$H$4&lt;=$D81),($D84-$D90-SUM($G94:AO94))*AP87/12,0),0))</f>
        <v>10437962.155198663</v>
      </c>
      <c r="AQ94" s="37">
        <f>IF(AQ$4=$D81,$D84*(1-$D89)-SUM($G94:AP94),IF(AND(AQ$4-$H$4&gt;0,AQ$4-$H$4&lt;=$D81),AQ92-IF(AND(AQ$4-$H$4&gt;0,AQ$4-$H$4&lt;=$D81),($D84-$D90-SUM($G94:AP94))*AQ87/12,0),0))</f>
        <v>10487542.475435857</v>
      </c>
      <c r="AR94" s="37">
        <f>IF(AR$4=$D81,$D84*(1-$D89)-SUM($G94:AQ94),IF(AND(AR$4-$H$4&gt;0,AR$4-$H$4&lt;=$D81),AR92-IF(AND(AR$4-$H$4&gt;0,AR$4-$H$4&lt;=$D81),($D84-$D90-SUM($G94:AQ94))*AR87/12,0),0))</f>
        <v>10537358.302194176</v>
      </c>
      <c r="AS94" s="37">
        <f>IF(AS$4=$D81,$D84*(1-$D89)-SUM($G94:AR94),IF(AND(AS$4-$H$4&gt;0,AS$4-$H$4&lt;=$D81),AS92-IF(AND(AS$4-$H$4&gt;0,AS$4-$H$4&lt;=$D81),($D84-$D90-SUM($G94:AR94))*AS87/12,0),0))</f>
        <v>10587410.7541296</v>
      </c>
      <c r="AT94" s="37">
        <f>IF(AT$4=$D81,$D84*(1-$D89)-SUM($G94:AS94),IF(AND(AT$4-$H$4&gt;0,AT$4-$H$4&lt;=$D81),AT92-IF(AND(AT$4-$H$4&gt;0,AT$4-$H$4&lt;=$D81),($D84-$D90-SUM($G94:AS94))*AT87/12,0),0))</f>
        <v>10637700.955211714</v>
      </c>
      <c r="AU94" s="37">
        <f>IF(AU$4=$D81,$D84*(1-$D89)-SUM($G94:AT94),IF(AND(AU$4-$H$4&gt;0,AU$4-$H$4&lt;=$D81),AU92-IF(AND(AU$4-$H$4&gt;0,AU$4-$H$4&lt;=$D81),($D84-$D90-SUM($G94:AT94))*AU87/12,0),0))</f>
        <v>10688230.03474897</v>
      </c>
      <c r="AV94" s="37">
        <f>IF(AV$4=$D81,$D84*(1-$D89)-SUM($G94:AU94),IF(AND(AV$4-$H$4&gt;0,AV$4-$H$4&lt;=$D81),AV92-IF(AND(AV$4-$H$4&gt;0,AV$4-$H$4&lt;=$D81),($D84-$D90-SUM($G94:AU94))*AV87/12,0),0))</f>
        <v>10738999.127414027</v>
      </c>
      <c r="AW94" s="37">
        <f>IF(AW$4=$D81,$D84*(1-$D89)-SUM($G94:AV94),IF(AND(AW$4-$H$4&gt;0,AW$4-$H$4&lt;=$D81),AW92-IF(AND(AW$4-$H$4&gt;0,AW$4-$H$4&lt;=$D81),($D84-$D90-SUM($G94:AV94))*AW87/12,0),0))</f>
        <v>10790009.373269245</v>
      </c>
      <c r="AX94" s="37">
        <f>IF(AX$4=$D81,$D84*(1-$D89)-SUM($G94:AW94),IF(AND(AX$4-$H$4&gt;0,AX$4-$H$4&lt;=$D81),AX92-IF(AND(AX$4-$H$4&gt;0,AX$4-$H$4&lt;=$D81),($D84-$D90-SUM($G94:AW94))*AX87/12,0),0))</f>
        <v>10841261.917792274</v>
      </c>
      <c r="AY94" s="37">
        <f>IF(AY$4=$D81,$D84*(1-$D89)-SUM($G94:AX94),IF(AND(AY$4-$H$4&gt;0,AY$4-$H$4&lt;=$D81),AY92-IF(AND(AY$4-$H$4&gt;0,AY$4-$H$4&lt;=$D81),($D84-$D90-SUM($G94:AX94))*AY87/12,0),0))</f>
        <v>10892757.911901787</v>
      </c>
      <c r="AZ94" s="37">
        <f>IF(AZ$4=$D81,$D84*(1-$D89)-SUM($G94:AY94),IF(AND(AZ$4-$H$4&gt;0,AZ$4-$H$4&lt;=$D81),AZ92-IF(AND(AZ$4-$H$4&gt;0,AZ$4-$H$4&lt;=$D81),($D84-$D90-SUM($G94:AY94))*AZ87/12,0),0))</f>
        <v>10944498.51198332</v>
      </c>
      <c r="BA94" s="37">
        <f>IF(BA$4=$D81,$D84*(1-$D89)-SUM($G94:AZ94),IF(AND(BA$4-$H$4&gt;0,BA$4-$H$4&lt;=$D81),BA92-IF(AND(BA$4-$H$4&gt;0,BA$4-$H$4&lt;=$D81),($D84-$D90-SUM($G94:AZ94))*BA87/12,0),0))</f>
        <v>10996484.879915241</v>
      </c>
      <c r="BB94" s="37">
        <f>IF(BB$4=$D81,$D84*(1-$D89)-SUM($G94:BA94),IF(AND(BB$4-$H$4&gt;0,BB$4-$H$4&lt;=$D81),BB92-IF(AND(BB$4-$H$4&gt;0,BB$4-$H$4&lt;=$D81),($D84-$D90-SUM($G94:BA94))*BB87/12,0),0))</f>
        <v>11048718.183094839</v>
      </c>
      <c r="BC94" s="37">
        <f>IF(BC$4=$D81,$D84*(1-$D89)-SUM($G94:BB94),IF(AND(BC$4-$H$4&gt;0,BC$4-$H$4&lt;=$D81),BC92-IF(AND(BC$4-$H$4&gt;0,BC$4-$H$4&lt;=$D81),($D84-$D90-SUM($G94:BB94))*BC87/12,0),0))</f>
        <v>11101199.594464539</v>
      </c>
      <c r="BD94" s="37">
        <f>IF(BD$4=$D81,$D84*(1-$D89)-SUM($G94:BC94),IF(AND(BD$4-$H$4&gt;0,BD$4-$H$4&lt;=$D81),BD92-IF(AND(BD$4-$H$4&gt;0,BD$4-$H$4&lt;=$D81),($D84-$D90-SUM($G94:BC94))*BD87/12,0),0))</f>
        <v>11153930.292548478</v>
      </c>
      <c r="BE94" s="37">
        <f>IF(BE$4=$D81,$D84*(1-$D89)-SUM($G94:BD94),IF(AND(BE$4-$H$4&gt;0,BE$4-$H$4&lt;=$D81),BE92-IF(AND(BE$4-$H$4&gt;0,BE$4-$H$4&lt;=$D81),($D84-$D90-SUM($G94:BD94))*BE87/12,0),0))</f>
        <v>0</v>
      </c>
      <c r="BF94" s="37">
        <f>IF(BF$4=$D81,$D84*(1-$D89)-SUM($G94:BE94),IF(AND(BF$4-$H$4&gt;0,BF$4-$H$4&lt;=$D81),BF92-IF(AND(BF$4-$H$4&gt;0,BF$4-$H$4&lt;=$D81),($D84-$D90-SUM($G94:BE94))*BF87/12,0),0))</f>
        <v>0</v>
      </c>
      <c r="BG94" s="37">
        <f>IF(BG$4=$D81,$D84*(1-$D89)-SUM($G94:BF94),IF(AND(BG$4-$H$4&gt;0,BG$4-$H$4&lt;=$D81),BG92-IF(AND(BG$4-$H$4&gt;0,BG$4-$H$4&lt;=$D81),($D84-$D90-SUM($G94:BF94))*BG87/12,0),0))</f>
        <v>0</v>
      </c>
      <c r="BH94" s="37">
        <f>IF(BH$4=$D81,$D84*(1-$D89)-SUM($G94:BG94),IF(AND(BH$4-$H$4&gt;0,BH$4-$H$4&lt;=$D81),BH92-IF(AND(BH$4-$H$4&gt;0,BH$4-$H$4&lt;=$D81),($D84-$D90-SUM($G94:BG94))*BH87/12,0),0))</f>
        <v>0</v>
      </c>
      <c r="BI94" s="37">
        <f>IF(BI$4=$D81,$D84*(1-$D89)-SUM($G94:BH94),IF(AND(BI$4-$H$4&gt;0,BI$4-$H$4&lt;=$D81),BI92-IF(AND(BI$4-$H$4&gt;0,BI$4-$H$4&lt;=$D81),($D84-$D90-SUM($G94:BH94))*BI87/12,0),0))</f>
        <v>0</v>
      </c>
      <c r="BJ94" s="37">
        <f>IF(BJ$4=$D81,$D84*(1-$D89)-SUM($G94:BI94),IF(AND(BJ$4-$H$4&gt;0,BJ$4-$H$4&lt;=$D81),BJ92-IF(AND(BJ$4-$H$4&gt;0,BJ$4-$H$4&lt;=$D81),($D84-$D90-SUM($G94:BI94))*BJ87/12,0),0))</f>
        <v>0</v>
      </c>
      <c r="BK94" s="37">
        <f>IF(BK$4=$D81,$D84*(1-$D89)-SUM($G94:BJ94),IF(AND(BK$4-$H$4&gt;0,BK$4-$H$4&lt;=$D81),BK92-IF(AND(BK$4-$H$4&gt;0,BK$4-$H$4&lt;=$D81),($D84-$D90-SUM($G94:BJ94))*BK87/12,0),0))</f>
        <v>0</v>
      </c>
      <c r="BL94" s="37">
        <f>IF(BL$4=$D81,$D84*(1-$D89)-SUM($G94:BK94),IF(AND(BL$4-$H$4&gt;0,BL$4-$H$4&lt;=$D81),BL92-IF(AND(BL$4-$H$4&gt;0,BL$4-$H$4&lt;=$D81),($D84-$D90-SUM($G94:BK94))*BL87/12,0),0))</f>
        <v>0</v>
      </c>
      <c r="BM94" s="37">
        <f>IF(BM$4=$D81,$D84*(1-$D89)-SUM($G94:BL94),IF(AND(BM$4-$H$4&gt;0,BM$4-$H$4&lt;=$D81),BM92-IF(AND(BM$4-$H$4&gt;0,BM$4-$H$4&lt;=$D81),($D84-$D90-SUM($G94:BL94))*BM87/12,0),0))</f>
        <v>0</v>
      </c>
      <c r="BN94" s="37">
        <f>IF(BN$4=$D81,$D84*(1-$D89)-SUM($G94:BM94),IF(AND(BN$4-$H$4&gt;0,BN$4-$H$4&lt;=$D81),BN92-IF(AND(BN$4-$H$4&gt;0,BN$4-$H$4&lt;=$D81),($D84-$D90-SUM($G94:BM94))*BN87/12,0),0))</f>
        <v>0</v>
      </c>
      <c r="BO94" s="37">
        <f>IF(BO$4=$D81,$D84*(1-$D89)-SUM($G94:BN94),IF(AND(BO$4-$H$4&gt;0,BO$4-$H$4&lt;=$D81),BO92-IF(AND(BO$4-$H$4&gt;0,BO$4-$H$4&lt;=$D81),($D84-$D90-SUM($G94:BN94))*BO87/12,0),0))</f>
        <v>0</v>
      </c>
      <c r="BP94" s="37">
        <f>IF(BP$4=$D81,$D84*(1-$D89)-SUM($G94:BO94),IF(AND(BP$4-$H$4&gt;0,BP$4-$H$4&lt;=$D81),BP92-IF(AND(BP$4-$H$4&gt;0,BP$4-$H$4&lt;=$D81),($D84-$D90-SUM($G94:BO94))*BP87/12,0),0))</f>
        <v>0</v>
      </c>
      <c r="BQ94" s="37">
        <f>IF(BQ$4=$D81,$D84*(1-$D89)-SUM($G94:BP94),IF(AND(BQ$4-$H$4&gt;0,BQ$4-$H$4&lt;=$D81),BQ92-IF(AND(BQ$4-$H$4&gt;0,BQ$4-$H$4&lt;=$D81),($D84-$D90-SUM($G94:BP94))*BQ87/12,0),0))</f>
        <v>0</v>
      </c>
      <c r="BR94" s="37">
        <f>IF(BR$4=$D81,$D84*(1-$D89)-SUM($G94:BQ94),IF(AND(BR$4-$H$4&gt;0,BR$4-$H$4&lt;=$D81),BR92-IF(AND(BR$4-$H$4&gt;0,BR$4-$H$4&lt;=$D81),($D84-$D90-SUM($G94:BQ94))*BR87/12,0),0))</f>
        <v>0</v>
      </c>
      <c r="BS94" s="37">
        <f>IF(BS$4=$D81,$D84*(1-$D89)-SUM($G94:BR94),IF(AND(BS$4-$H$4&gt;0,BS$4-$H$4&lt;=$D81),BS92-IF(AND(BS$4-$H$4&gt;0,BS$4-$H$4&lt;=$D81),($D84-$D90-SUM($G94:BR94))*BS87/12,0),0))</f>
        <v>0</v>
      </c>
      <c r="BT94" s="37">
        <f>IF(BT$4=$D81,$D84*(1-$D89)-SUM($G94:BS94),IF(AND(BT$4-$H$4&gt;0,BT$4-$H$4&lt;=$D81),BT92-IF(AND(BT$4-$H$4&gt;0,BT$4-$H$4&lt;=$D81),($D84-$D90-SUM($G94:BS94))*BT87/12,0),0))</f>
        <v>0</v>
      </c>
      <c r="BU94" s="37">
        <f>IF(BU$4=$D81,$D84*(1-$D89)-SUM($G94:BT94),IF(AND(BU$4-$H$4&gt;0,BU$4-$H$4&lt;=$D81),BU92-IF(AND(BU$4-$H$4&gt;0,BU$4-$H$4&lt;=$D81),($D84-$D90-SUM($G94:BT94))*BU87/12,0),0))</f>
        <v>0</v>
      </c>
      <c r="BV94" s="37">
        <f>IF(BV$4=$D81,$D84*(1-$D89)-SUM($G94:BU94),IF(AND(BV$4-$H$4&gt;0,BV$4-$H$4&lt;=$D81),BV92-IF(AND(BV$4-$H$4&gt;0,BV$4-$H$4&lt;=$D81),($D84-$D90-SUM($G94:BU94))*BV87/12,0),0))</f>
        <v>0</v>
      </c>
      <c r="BW94" s="37">
        <f>IF(BW$4=$D81,$D84*(1-$D89)-SUM($G94:BV94),IF(AND(BW$4-$H$4&gt;0,BW$4-$H$4&lt;=$D81),BW92-IF(AND(BW$4-$H$4&gt;0,BW$4-$H$4&lt;=$D81),($D84-$D90-SUM($G94:BV94))*BW87/12,0),0))</f>
        <v>0</v>
      </c>
      <c r="BX94" s="37">
        <f>IF(BX$4=$D81,$D84*(1-$D89)-SUM($G94:BW94),IF(AND(BX$4-$H$4&gt;0,BX$4-$H$4&lt;=$D81),BX92-IF(AND(BX$4-$H$4&gt;0,BX$4-$H$4&lt;=$D81),($D84-$D90-SUM($G94:BW94))*BX87/12,0),0))</f>
        <v>0</v>
      </c>
      <c r="BY94" s="37">
        <f>IF(BY$4=$D81,$D84*(1-$D89)-SUM($G94:BX94),IF(AND(BY$4-$H$4&gt;0,BY$4-$H$4&lt;=$D81),BY92-IF(AND(BY$4-$H$4&gt;0,BY$4-$H$4&lt;=$D81),($D84-$D90-SUM($G94:BX94))*BY87/12,0),0))</f>
        <v>0</v>
      </c>
      <c r="BZ94" s="37">
        <f>IF(BZ$4=$D81,$D84*(1-$D89)-SUM($G94:BY94),IF(AND(BZ$4-$H$4&gt;0,BZ$4-$H$4&lt;=$D81),BZ92-IF(AND(BZ$4-$H$4&gt;0,BZ$4-$H$4&lt;=$D81),($D84-$D90-SUM($G94:BY94))*BZ87/12,0),0))</f>
        <v>0</v>
      </c>
      <c r="CA94" s="37">
        <f>IF(CA$4=$D81,$D84*(1-$D89)-SUM($G94:BZ94),IF(AND(CA$4-$H$4&gt;0,CA$4-$H$4&lt;=$D81),CA92-IF(AND(CA$4-$H$4&gt;0,CA$4-$H$4&lt;=$D81),($D84-$D90-SUM($G94:BZ94))*CA87/12,0),0))</f>
        <v>0</v>
      </c>
      <c r="CB94" s="37">
        <f>IF(CB$4=$D81,$D84*(1-$D89)-SUM($G94:CA94),IF(AND(CB$4-$H$4&gt;0,CB$4-$H$4&lt;=$D81),CB92-IF(AND(CB$4-$H$4&gt;0,CB$4-$H$4&lt;=$D81),($D84-$D90-SUM($G94:CA94))*CB87/12,0),0))</f>
        <v>0</v>
      </c>
      <c r="CC94" s="37">
        <f>IF(CC$4=$D81,$D84*(1-$D89)-SUM($G94:CB94),IF(AND(CC$4-$H$4&gt;0,CC$4-$H$4&lt;=$D81),CC92-IF(AND(CC$4-$H$4&gt;0,CC$4-$H$4&lt;=$D81),($D84-$D90-SUM($G94:CB94))*CC87/12,0),0))</f>
        <v>0</v>
      </c>
      <c r="CD94" s="37">
        <f>IF(CD$4=$D81,$D84*(1-$D89)-SUM($G94:CC94),IF(AND(CD$4-$H$4&gt;0,CD$4-$H$4&lt;=$D81),CD92-IF(AND(CD$4-$H$4&gt;0,CD$4-$H$4&lt;=$D81),($D84-$D90-SUM($G94:CC94))*CD87/12,0),0))</f>
        <v>0</v>
      </c>
      <c r="CE94" s="37">
        <f>IF(CE$4=$D81,$D84*(1-$D89)-SUM($G94:CD94),IF(AND(CE$4-$H$4&gt;0,CE$4-$H$4&lt;=$D81),CE92-IF(AND(CE$4-$H$4&gt;0,CE$4-$H$4&lt;=$D81),($D84-$D90-SUM($G94:CD94))*CE87/12,0),0))</f>
        <v>0</v>
      </c>
      <c r="CF94" s="37">
        <f>IF(CF$4=$D81,$D84*(1-$D89)-SUM($G94:CE94),IF(AND(CF$4-$H$4&gt;0,CF$4-$H$4&lt;=$D81),CF92-IF(AND(CF$4-$H$4&gt;0,CF$4-$H$4&lt;=$D81),($D84-$D90-SUM($G94:CE94))*CF87/12,0),0))</f>
        <v>0</v>
      </c>
      <c r="CG94" s="37">
        <f>IF(CG$4=$D81,$D84*(1-$D89)-SUM($G94:CF94),IF(AND(CG$4-$H$4&gt;0,CG$4-$H$4&lt;=$D81),CG92-IF(AND(CG$4-$H$4&gt;0,CG$4-$H$4&lt;=$D81),($D84-$D90-SUM($G94:CF94))*CG87/12,0),0))</f>
        <v>0</v>
      </c>
      <c r="CH94" s="37">
        <f>IF(CH$4=$D81,$D84*(1-$D89)-SUM($G94:CG94),IF(AND(CH$4-$H$4&gt;0,CH$4-$H$4&lt;=$D81),CH92-IF(AND(CH$4-$H$4&gt;0,CH$4-$H$4&lt;=$D81),($D84-$D90-SUM($G94:CG94))*CH87/12,0),0))</f>
        <v>0</v>
      </c>
      <c r="CI94" s="37">
        <f>IF(CI$4=$D81,$D84*(1-$D89)-SUM($G94:CH94),IF(AND(CI$4-$H$4&gt;0,CI$4-$H$4&lt;=$D81),CI92-IF(AND(CI$4-$H$4&gt;0,CI$4-$H$4&lt;=$D81),($D84-$D90-SUM($G94:CH94))*CI87/12,0),0))</f>
        <v>0</v>
      </c>
      <c r="CJ94" s="37">
        <f>IF(CJ$4=$D81,$D84*(1-$D89)-SUM($G94:CI94),IF(AND(CJ$4-$H$4&gt;0,CJ$4-$H$4&lt;=$D81),CJ92-IF(AND(CJ$4-$H$4&gt;0,CJ$4-$H$4&lt;=$D81),($D84-$D90-SUM($G94:CI94))*CJ87/12,0),0))</f>
        <v>0</v>
      </c>
      <c r="CK94" s="37">
        <f>IF(CK$4=$D81,$D84*(1-$D89)-SUM($G94:CJ94),IF(AND(CK$4-$H$4&gt;0,CK$4-$H$4&lt;=$D81),CK92-IF(AND(CK$4-$H$4&gt;0,CK$4-$H$4&lt;=$D81),($D84-$D90-SUM($G94:CJ94))*CK87/12,0),0))</f>
        <v>0</v>
      </c>
      <c r="CL94" s="37">
        <f>IF(CL$4=$D81,$D84*(1-$D89)-SUM($G94:CK94),IF(AND(CL$4-$H$4&gt;0,CL$4-$H$4&lt;=$D81),CL92-IF(AND(CL$4-$H$4&gt;0,CL$4-$H$4&lt;=$D81),($D84-$D90-SUM($G94:CK94))*CL87/12,0),0))</f>
        <v>0</v>
      </c>
      <c r="CM94" s="37">
        <f>IF(CM$4=$D81,$D84*(1-$D89)-SUM($G94:CL94),IF(AND(CM$4-$H$4&gt;0,CM$4-$H$4&lt;=$D81),CM92-IF(AND(CM$4-$H$4&gt;0,CM$4-$H$4&lt;=$D81),($D84-$D90-SUM($G94:CL94))*CM87/12,0),0))</f>
        <v>0</v>
      </c>
      <c r="CN94" s="37">
        <f>IF(CN$4=$D81,$D84*(1-$D89)-SUM($G94:CM94),IF(AND(CN$4-$H$4&gt;0,CN$4-$H$4&lt;=$D81),CN92-IF(AND(CN$4-$H$4&gt;0,CN$4-$H$4&lt;=$D81),($D84-$D90-SUM($G94:CM94))*CN87/12,0),0))</f>
        <v>0</v>
      </c>
      <c r="CO94" s="37">
        <f>IF(CO$4=$D81,$D84*(1-$D89)-SUM($G94:CN94),IF(AND(CO$4-$H$4&gt;0,CO$4-$H$4&lt;=$D81),CO92-IF(AND(CO$4-$H$4&gt;0,CO$4-$H$4&lt;=$D81),($D84-$D90-SUM($G94:CN94))*CO87/12,0),0))</f>
        <v>0</v>
      </c>
      <c r="CP94" s="37">
        <f>IF(CP$4=$D81,$D84*(1-$D89)-SUM($G94:CO94),IF(AND(CP$4-$H$4&gt;0,CP$4-$H$4&lt;=$D81),CP92-IF(AND(CP$4-$H$4&gt;0,CP$4-$H$4&lt;=$D81),($D84-$D90-SUM($G94:CO94))*CP87/12,0),0))</f>
        <v>0</v>
      </c>
      <c r="CQ94" s="37">
        <f>IF(CQ$4=$D81,$D84*(1-$D89)-SUM($G94:CP94),IF(AND(CQ$4-$H$4&gt;0,CQ$4-$H$4&lt;=$D81),CQ92-IF(AND(CQ$4-$H$4&gt;0,CQ$4-$H$4&lt;=$D81),($D84-$D90-SUM($G94:CP94))*CQ87/12,0),0))</f>
        <v>0</v>
      </c>
      <c r="CR94" s="37">
        <f>IF(CR$4=$D81,$D84*(1-$D89)-SUM($G94:CQ94),IF(AND(CR$4-$H$4&gt;0,CR$4-$H$4&lt;=$D81),CR92-IF(AND(CR$4-$H$4&gt;0,CR$4-$H$4&lt;=$D81),($D84-$D90-SUM($G94:CQ94))*CR87/12,0),0))</f>
        <v>0</v>
      </c>
      <c r="CS94" s="37">
        <f>IF(CS$4=$D81,$D84*(1-$D89)-SUM($G94:CR94),IF(AND(CS$4-$H$4&gt;0,CS$4-$H$4&lt;=$D81),CS92-IF(AND(CS$4-$H$4&gt;0,CS$4-$H$4&lt;=$D81),($D84-$D90-SUM($G94:CR94))*CS87/12,0),0))</f>
        <v>0</v>
      </c>
      <c r="CT94" s="37">
        <f>IF(CT$4=$D81,$D84*(1-$D89)-SUM($G94:CS94),IF(AND(CT$4-$H$4&gt;0,CT$4-$H$4&lt;=$D81),CT92-IF(AND(CT$4-$H$4&gt;0,CT$4-$H$4&lt;=$D81),($D84-$D90-SUM($G94:CS94))*CT87/12,0),0))</f>
        <v>0</v>
      </c>
      <c r="CU94" s="37">
        <f>IF(CU$4=$D81,$D84*(1-$D89)-SUM($G94:CT94),IF(AND(CU$4-$H$4&gt;0,CU$4-$H$4&lt;=$D81),CU92-IF(AND(CU$4-$H$4&gt;0,CU$4-$H$4&lt;=$D81),($D84-$D90-SUM($G94:CT94))*CU87/12,0),0))</f>
        <v>0</v>
      </c>
      <c r="CV94" s="37">
        <f>IF(CV$4=$D81,$D84*(1-$D89)-SUM($G94:CU94),IF(AND(CV$4-$H$4&gt;0,CV$4-$H$4&lt;=$D81),CV92-IF(AND(CV$4-$H$4&gt;0,CV$4-$H$4&lt;=$D81),($D84-$D90-SUM($G94:CU94))*CV87/12,0),0))</f>
        <v>0</v>
      </c>
      <c r="CW94" s="37">
        <f>IF(CW$4=$D81,$D84*(1-$D89)-SUM($G94:CV94),IF(AND(CW$4-$H$4&gt;0,CW$4-$H$4&lt;=$D81),CW92-IF(AND(CW$4-$H$4&gt;0,CW$4-$H$4&lt;=$D81),($D84-$D90-SUM($G94:CV94))*CW87/12,0),0))</f>
        <v>0</v>
      </c>
      <c r="CX94" s="37">
        <f>IF(CX$4=$D81,$D84*(1-$D89)-SUM($G94:CW94),IF(AND(CX$4-$H$4&gt;0,CX$4-$H$4&lt;=$D81),CX92-IF(AND(CX$4-$H$4&gt;0,CX$4-$H$4&lt;=$D81),($D84-$D90-SUM($G94:CW94))*CX87/12,0),0))</f>
        <v>0</v>
      </c>
      <c r="CY94" s="37">
        <f>IF(CY$4=$D81,$D84*(1-$D89)-SUM($G94:CX94),IF(AND(CY$4-$H$4&gt;0,CY$4-$H$4&lt;=$D81),CY92-IF(AND(CY$4-$H$4&gt;0,CY$4-$H$4&lt;=$D81),($D84-$D90-SUM($G94:CX94))*CY87/12,0),0))</f>
        <v>0</v>
      </c>
      <c r="CZ94" s="37">
        <f>IF(CZ$4=$D81,$D84*(1-$D89)-SUM($G94:CY94),IF(AND(CZ$4-$H$4&gt;0,CZ$4-$H$4&lt;=$D81),CZ92-IF(AND(CZ$4-$H$4&gt;0,CZ$4-$H$4&lt;=$D81),($D84-$D90-SUM($G94:CY94))*CZ87/12,0),0))</f>
        <v>0</v>
      </c>
      <c r="DA94" s="37">
        <f>IF(DA$4=$D81,$D84*(1-$D89)-SUM($G94:CZ94),IF(AND(DA$4-$H$4&gt;0,DA$4-$H$4&lt;=$D81),DA92-IF(AND(DA$4-$H$4&gt;0,DA$4-$H$4&lt;=$D81),($D84-$D90-SUM($G94:CZ94))*DA87/12,0),0))</f>
        <v>0</v>
      </c>
      <c r="DB94" s="37">
        <f>IF(DB$4=$D81,$D84*(1-$D89)-SUM($G94:DA94),IF(AND(DB$4-$H$4&gt;0,DB$4-$H$4&lt;=$D81),DB92-IF(AND(DB$4-$H$4&gt;0,DB$4-$H$4&lt;=$D81),($D84-$D90-SUM($G94:DA94))*DB87/12,0),0))</f>
        <v>0</v>
      </c>
      <c r="DC94" s="37">
        <f>IF(DC$4=$D81,$D84*(1-$D89)-SUM($G94:DB94),IF(AND(DC$4-$H$4&gt;0,DC$4-$H$4&lt;=$D81),DC92-IF(AND(DC$4-$H$4&gt;0,DC$4-$H$4&lt;=$D81),($D84-$D90-SUM($G94:DB94))*DC87/12,0),0))</f>
        <v>0</v>
      </c>
      <c r="DD94" s="37">
        <f>IF(DD$4=$D81,$D84*(1-$D89)-SUM($G94:DC94),IF(AND(DD$4-$H$4&gt;0,DD$4-$H$4&lt;=$D81),DD92-IF(AND(DD$4-$H$4&gt;0,DD$4-$H$4&lt;=$D81),($D84-$D90-SUM($G94:DC94))*DD87/12,0),0))</f>
        <v>0</v>
      </c>
      <c r="DE94" s="37">
        <f>IF(DE$4=$D81,$D84*(1-$D89)-SUM($G94:DD94),IF(AND(DE$4-$H$4&gt;0,DE$4-$H$4&lt;=$D81),DE92-IF(AND(DE$4-$H$4&gt;0,DE$4-$H$4&lt;=$D81),($D84-$D90-SUM($G94:DD94))*DE87/12,0),0))</f>
        <v>0</v>
      </c>
      <c r="DF94" s="37">
        <f>IF(DF$4=$D81,$D84*(1-$D89)-SUM($G94:DE94),IF(AND(DF$4-$H$4&gt;0,DF$4-$H$4&lt;=$D81),DF92-IF(AND(DF$4-$H$4&gt;0,DF$4-$H$4&lt;=$D81),($D84-$D90-SUM($G94:DE94))*DF87/12,0),0))</f>
        <v>0</v>
      </c>
      <c r="DG94" s="37">
        <f>IF(DG$4=$D81,$D84*(1-$D89)-SUM($G94:DF94),IF(AND(DG$4-$H$4&gt;0,DG$4-$H$4&lt;=$D81),DG92-IF(AND(DG$4-$H$4&gt;0,DG$4-$H$4&lt;=$D81),($D84-$D90-SUM($G94:DF94))*DG87/12,0),0))</f>
        <v>0</v>
      </c>
      <c r="DH94" s="37">
        <f>IF(DH$4=$D81,$D84*(1-$D89)-SUM($G94:DG94),IF(AND(DH$4-$H$4&gt;0,DH$4-$H$4&lt;=$D81),DH92-IF(AND(DH$4-$H$4&gt;0,DH$4-$H$4&lt;=$D81),($D84-$D90-SUM($G94:DG94))*DH87/12,0),0))</f>
        <v>0</v>
      </c>
      <c r="DI94" s="37">
        <f>IF(DI$4=$D81,$D84*(1-$D89)-SUM($G94:DH94),IF(AND(DI$4-$H$4&gt;0,DI$4-$H$4&lt;=$D81),DI92-IF(AND(DI$4-$H$4&gt;0,DI$4-$H$4&lt;=$D81),($D84-$D90-SUM($G94:DH94))*DI87/12,0),0))</f>
        <v>0</v>
      </c>
      <c r="DJ94" s="37">
        <f>IF(DJ$4=$D81,$D84*(1-$D89)-SUM($G94:DI94),IF(AND(DJ$4-$H$4&gt;0,DJ$4-$H$4&lt;=$D81),DJ92-IF(AND(DJ$4-$H$4&gt;0,DJ$4-$H$4&lt;=$D81),($D84-$D90-SUM($G94:DI94))*DJ87/12,0),0))</f>
        <v>0</v>
      </c>
      <c r="DK94" s="37">
        <f>IF(DK$4=$D81,$D84*(1-$D89)-SUM($G94:DJ94),IF(AND(DK$4-$H$4&gt;0,DK$4-$H$4&lt;=$D81),DK92-IF(AND(DK$4-$H$4&gt;0,DK$4-$H$4&lt;=$D81),($D84-$D90-SUM($G94:DJ94))*DK87/12,0),0))</f>
        <v>0</v>
      </c>
      <c r="DL94" s="37">
        <f>IF(DL$4=$D81,$D84*(1-$D89)-SUM($G94:DK94),IF(AND(DL$4-$H$4&gt;0,DL$4-$H$4&lt;=$D81),DL92-IF(AND(DL$4-$H$4&gt;0,DL$4-$H$4&lt;=$D81),($D84-$D90-SUM($G94:DK94))*DL87/12,0),0))</f>
        <v>0</v>
      </c>
      <c r="DM94" s="37">
        <f>IF(DM$4=$D81,$D84*(1-$D89)-SUM($G94:DL94),IF(AND(DM$4-$H$4&gt;0,DM$4-$H$4&lt;=$D81),DM92-IF(AND(DM$4-$H$4&gt;0,DM$4-$H$4&lt;=$D81),($D84-$D90-SUM($G94:DL94))*DM87/12,0),0))</f>
        <v>0</v>
      </c>
      <c r="DN94" s="37">
        <f>IF(DN$4=$D81,$D84*(1-$D89)-SUM($G94:DM94),IF(AND(DN$4-$H$4&gt;0,DN$4-$H$4&lt;=$D81),DN92-IF(AND(DN$4-$H$4&gt;0,DN$4-$H$4&lt;=$D81),($D84-$D90-SUM($G94:DM94))*DN87/12,0),0))</f>
        <v>0</v>
      </c>
      <c r="DO94" s="37">
        <f>IF(DO$4=$D81,$D84*(1-$D89)-SUM($G94:DN94),IF(AND(DO$4-$H$4&gt;0,DO$4-$H$4&lt;=$D81),DO92-IF(AND(DO$4-$H$4&gt;0,DO$4-$H$4&lt;=$D81),($D84-$D90-SUM($G94:DN94))*DO87/12,0),0))</f>
        <v>0</v>
      </c>
      <c r="DP94" s="37">
        <f>IF(DP$4=$D81,$D84*(1-$D89)-SUM($G94:DO94),IF(AND(DP$4-$H$4&gt;0,DP$4-$H$4&lt;=$D81),DP92-IF(AND(DP$4-$H$4&gt;0,DP$4-$H$4&lt;=$D81),($D84-$D90-SUM($G94:DO94))*DP87/12,0),0))</f>
        <v>0</v>
      </c>
      <c r="DQ94" s="37">
        <f>IF(DQ$4=$D81,$D84*(1-$D89)-SUM($G94:DP94),IF(AND(DQ$4-$H$4&gt;0,DQ$4-$H$4&lt;=$D81),DQ92-IF(AND(DQ$4-$H$4&gt;0,DQ$4-$H$4&lt;=$D81),($D84-$D90-SUM($G94:DP94))*DQ87/12,0),0))</f>
        <v>0</v>
      </c>
      <c r="DR94" s="37">
        <f>IF(DR$4=$D81,$D84*(1-$D89)-SUM($G94:DQ94),IF(AND(DR$4-$H$4&gt;0,DR$4-$H$4&lt;=$D81),DR92-IF(AND(DR$4-$H$4&gt;0,DR$4-$H$4&lt;=$D81),($D84-$D90-SUM($G94:DQ94))*DR87/12,0),0))</f>
        <v>0</v>
      </c>
      <c r="DS94" s="37">
        <f>IF(DS$4=$D81,$D84*(1-$D89)-SUM($G94:DR94),IF(AND(DS$4-$H$4&gt;0,DS$4-$H$4&lt;=$D81),DS92-IF(AND(DS$4-$H$4&gt;0,DS$4-$H$4&lt;=$D81),($D84-$D90-SUM($G94:DR94))*DS87/12,0),0))</f>
        <v>0</v>
      </c>
      <c r="DT94" s="37">
        <f>IF(DT$4=$D81,$D84*(1-$D89)-SUM($G94:DS94),IF(AND(DT$4-$H$4&gt;0,DT$4-$H$4&lt;=$D81),DT92-IF(AND(DT$4-$H$4&gt;0,DT$4-$H$4&lt;=$D81),($D84-$D90-SUM($G94:DS94))*DT87/12,0),0))</f>
        <v>0</v>
      </c>
      <c r="DU94" s="37">
        <f>IF(DU$4=$D81,$D84*(1-$D89)-SUM($G94:DT94),IF(AND(DU$4-$H$4&gt;0,DU$4-$H$4&lt;=$D81),DU92-IF(AND(DU$4-$H$4&gt;0,DU$4-$H$4&lt;=$D81),($D84-$D90-SUM($G94:DT94))*DU87/12,0),0))</f>
        <v>0</v>
      </c>
      <c r="DV94" s="37">
        <f>IF(DV$4=$D81,$D84*(1-$D89)-SUM($G94:DU94),IF(AND(DV$4-$H$4&gt;0,DV$4-$H$4&lt;=$D81),DV92-IF(AND(DV$4-$H$4&gt;0,DV$4-$H$4&lt;=$D81),($D84-$D90-SUM($G94:DU94))*DV87/12,0),0))</f>
        <v>0</v>
      </c>
      <c r="DW94" s="37">
        <f>IF(DW$4=$D81,$D84*(1-$D89)-SUM($G94:DV94),IF(AND(DW$4-$H$4&gt;0,DW$4-$H$4&lt;=$D81),DW92-IF(AND(DW$4-$H$4&gt;0,DW$4-$H$4&lt;=$D81),($D84-$D90-SUM($G94:DV94))*DW87/12,0),0))</f>
        <v>0</v>
      </c>
      <c r="DX94" s="37">
        <f>IF(DX$4=$D81,$D84*(1-$D89)-SUM($G94:DW94),IF(AND(DX$4-$H$4&gt;0,DX$4-$H$4&lt;=$D81),DX92-IF(AND(DX$4-$H$4&gt;0,DX$4-$H$4&lt;=$D81),($D84-$D90-SUM($G94:DW94))*DX87/12,0),0))</f>
        <v>0</v>
      </c>
      <c r="DY94" s="37">
        <f>IF(DY$4=$D81,$D84*(1-$D89)-SUM($G94:DX94),IF(AND(DY$4-$H$4&gt;0,DY$4-$H$4&lt;=$D81),DY92-IF(AND(DY$4-$H$4&gt;0,DY$4-$H$4&lt;=$D81),($D84-$D90-SUM($G94:DX94))*DY87/12,0),0))</f>
        <v>0</v>
      </c>
      <c r="DZ94" s="37">
        <f>IF(DZ$4=$D81,$D84*(1-$D89)-SUM($G94:DY94),IF(AND(DZ$4-$H$4&gt;0,DZ$4-$H$4&lt;=$D81),DZ92-IF(AND(DZ$4-$H$4&gt;0,DZ$4-$H$4&lt;=$D81),($D84-$D90-SUM($G94:DY94))*DZ87/12,0),0))</f>
        <v>0</v>
      </c>
      <c r="EA94" s="37">
        <f>IF(EA$4=$D81,$D84*(1-$D89)-SUM($G94:DZ94),IF(AND(EA$4-$H$4&gt;0,EA$4-$H$4&lt;=$D81),EA92-IF(AND(EA$4-$H$4&gt;0,EA$4-$H$4&lt;=$D81),($D84-$D90-SUM($G94:DZ94))*EA87/12,0),0))</f>
        <v>0</v>
      </c>
      <c r="EB94" s="37">
        <f>IF(EB$4=$D81,$D84*(1-$D89)-SUM($G94:EA94),IF(AND(EB$4-$H$4&gt;0,EB$4-$H$4&lt;=$D81),EB92-IF(AND(EB$4-$H$4&gt;0,EB$4-$H$4&lt;=$D81),($D84-$D90-SUM($G94:EA94))*EB87/12,0),0))</f>
        <v>0</v>
      </c>
      <c r="EC94" s="37">
        <f>IF(EC$4=$D81,$D84*(1-$D89)-SUM($G94:EB94),IF(AND(EC$4-$H$4&gt;0,EC$4-$H$4&lt;=$D81),EC92-IF(AND(EC$4-$H$4&gt;0,EC$4-$H$4&lt;=$D81),($D84-$D90-SUM($G94:EB94))*EC87/12,0),0))</f>
        <v>0</v>
      </c>
      <c r="ED94" s="37">
        <f>IF(ED$4=$D81,$D84*(1-$D89)-SUM($G94:EC94),IF(AND(ED$4-$H$4&gt;0,ED$4-$H$4&lt;=$D81),ED92-IF(AND(ED$4-$H$4&gt;0,ED$4-$H$4&lt;=$D81),($D84-$D90-SUM($G94:EC94))*ED87/12,0),0))</f>
        <v>0</v>
      </c>
      <c r="EE94" s="37">
        <f>IF(EE$4=$D81,$D84*(1-$D89)-SUM($G94:ED94),IF(AND(EE$4-$H$4&gt;0,EE$4-$H$4&lt;=$D81),EE92-IF(AND(EE$4-$H$4&gt;0,EE$4-$H$4&lt;=$D81),($D84-$D90-SUM($G94:ED94))*EE87/12,0),0))</f>
        <v>0</v>
      </c>
      <c r="EF94" s="37">
        <f>IF(EF$4=$D81,$D84*(1-$D89)-SUM($G94:EE94),IF(AND(EF$4-$H$4&gt;0,EF$4-$H$4&lt;=$D81),EF92-IF(AND(EF$4-$H$4&gt;0,EF$4-$H$4&lt;=$D81),($D84-$D90-SUM($G94:EE94))*EF87/12,0),0))</f>
        <v>0</v>
      </c>
      <c r="EG94" s="37">
        <f>IF(EG$4=$D81,$D84*(1-$D89)-SUM($G94:EF94),IF(AND(EG$4-$H$4&gt;0,EG$4-$H$4&lt;=$D81),EG92-IF(AND(EG$4-$H$4&gt;0,EG$4-$H$4&lt;=$D81),($D84-$D90-SUM($G94:EF94))*EG87/12,0),0))</f>
        <v>0</v>
      </c>
      <c r="EH94" s="37">
        <f>IF(EH$4=$D81,$D84*(1-$D89)-SUM($G94:EG94),IF(AND(EH$4-$H$4&gt;0,EH$4-$H$4&lt;=$D81),EH92-IF(AND(EH$4-$H$4&gt;0,EH$4-$H$4&lt;=$D81),($D84-$D90-SUM($G94:EG94))*EH87/12,0),0))</f>
        <v>0</v>
      </c>
      <c r="EI94" s="37">
        <f>IF(EI$4=$D81,$D84*(1-$D89)-SUM($G94:EH94),IF(AND(EI$4-$H$4&gt;0,EI$4-$H$4&lt;=$D81),EI92-IF(AND(EI$4-$H$4&gt;0,EI$4-$H$4&lt;=$D81),($D84-$D90-SUM($G94:EH94))*EI87/12,0),0))</f>
        <v>0</v>
      </c>
      <c r="EJ94" s="37">
        <f>IF(EJ$4=$D81,$D84*(1-$D89)-SUM($G94:EI94),IF(AND(EJ$4-$H$4&gt;0,EJ$4-$H$4&lt;=$D81),EJ92-IF(AND(EJ$4-$H$4&gt;0,EJ$4-$H$4&lt;=$D81),($D84-$D90-SUM($G94:EI94))*EJ87/12,0),0))</f>
        <v>0</v>
      </c>
      <c r="EK94" s="37">
        <f>IF(EK$4=$D81,$D84*(1-$D89)-SUM($G94:EJ94),IF(AND(EK$4-$H$4&gt;0,EK$4-$H$4&lt;=$D81),EK92-IF(AND(EK$4-$H$4&gt;0,EK$4-$H$4&lt;=$D81),($D84-$D90-SUM($G94:EJ94))*EK87/12,0),0))</f>
        <v>0</v>
      </c>
      <c r="EL94" s="37">
        <f>IF(EL$4=$D81,$D84*(1-$D89)-SUM($G94:EK94),IF(AND(EL$4-$H$4&gt;0,EL$4-$H$4&lt;=$D81),EL92-IF(AND(EL$4-$H$4&gt;0,EL$4-$H$4&lt;=$D81),($D84-$D90-SUM($G94:EK94))*EL87/12,0),0))</f>
        <v>0</v>
      </c>
      <c r="EM94" s="37">
        <f>IF(EM$4=$D81,$D84*(1-$D89)-SUM($G94:EL94),IF(AND(EM$4-$H$4&gt;0,EM$4-$H$4&lt;=$D81),EM92-IF(AND(EM$4-$H$4&gt;0,EM$4-$H$4&lt;=$D81),($D84-$D90-SUM($G94:EL94))*EM87/12,0),0))</f>
        <v>0</v>
      </c>
      <c r="EN94" s="37">
        <f>IF(EN$4=$D81,$D84*(1-$D89)-SUM($G94:EM94),IF(AND(EN$4-$H$4&gt;0,EN$4-$H$4&lt;=$D81),EN92-IF(AND(EN$4-$H$4&gt;0,EN$4-$H$4&lt;=$D81),($D84-$D90-SUM($G94:EM94))*EN87/12,0),0))</f>
        <v>0</v>
      </c>
      <c r="EO94" s="37">
        <f>IF(EO$4=$D81,$D84*(1-$D89)-SUM($G94:EN94),IF(AND(EO$4-$H$4&gt;0,EO$4-$H$4&lt;=$D81),EO92-IF(AND(EO$4-$H$4&gt;0,EO$4-$H$4&lt;=$D81),($D84-$D90-SUM($G94:EN94))*EO87/12,0),0))</f>
        <v>0</v>
      </c>
      <c r="EP94" s="37">
        <f>IF(EP$4=$D81,$D84*(1-$D89)-SUM($G94:EO94),IF(AND(EP$4-$H$4&gt;0,EP$4-$H$4&lt;=$D81),EP92-IF(AND(EP$4-$H$4&gt;0,EP$4-$H$4&lt;=$D81),($D84-$D90-SUM($G94:EO94))*EP87/12,0),0))</f>
        <v>0</v>
      </c>
      <c r="EQ94" s="37">
        <f>IF(EQ$4=$D81,$D84*(1-$D89)-SUM($G94:EP94),IF(AND(EQ$4-$H$4&gt;0,EQ$4-$H$4&lt;=$D81),EQ92-IF(AND(EQ$4-$H$4&gt;0,EQ$4-$H$4&lt;=$D81),($D84-$D90-SUM($G94:EP94))*EQ87/12,0),0))</f>
        <v>0</v>
      </c>
      <c r="ER94" s="37">
        <f>IF(ER$4=$D81,$D84*(1-$D89)-SUM($G94:EQ94),IF(AND(ER$4-$H$4&gt;0,ER$4-$H$4&lt;=$D81),ER92-IF(AND(ER$4-$H$4&gt;0,ER$4-$H$4&lt;=$D81),($D84-$D90-SUM($G94:EQ94))*ER87/12,0),0))</f>
        <v>0</v>
      </c>
      <c r="ES94" s="37">
        <f>IF(ES$4=$D81,$D84*(1-$D89)-SUM($G94:ER94),IF(AND(ES$4-$H$4&gt;0,ES$4-$H$4&lt;=$D81),ES92-IF(AND(ES$4-$H$4&gt;0,ES$4-$H$4&lt;=$D81),($D84-$D90-SUM($G94:ER94))*ES87/12,0),0))</f>
        <v>0</v>
      </c>
      <c r="ET94" s="37">
        <f>IF(ET$4=$D81,$D84*(1-$D89)-SUM($G94:ES94),IF(AND(ET$4-$H$4&gt;0,ET$4-$H$4&lt;=$D81),ET92-IF(AND(ET$4-$H$4&gt;0,ET$4-$H$4&lt;=$D81),($D84-$D90-SUM($G94:ES94))*ET87/12,0),0))</f>
        <v>0</v>
      </c>
      <c r="EU94" s="37">
        <f>IF(EU$4=$D81,$D84*(1-$D89)-SUM($G94:ET94),IF(AND(EU$4-$H$4&gt;0,EU$4-$H$4&lt;=$D81),EU92-IF(AND(EU$4-$H$4&gt;0,EU$4-$H$4&lt;=$D81),($D84-$D90-SUM($G94:ET94))*EU87/12,0),0))</f>
        <v>0</v>
      </c>
      <c r="EV94" s="37">
        <f>IF(EV$4=$D81,$D84*(1-$D89)-SUM($G94:EU94),IF(AND(EV$4-$H$4&gt;0,EV$4-$H$4&lt;=$D81),EV92-IF(AND(EV$4-$H$4&gt;0,EV$4-$H$4&lt;=$D81),($D84-$D90-SUM($G94:EU94))*EV87/12,0),0))</f>
        <v>0</v>
      </c>
      <c r="EW94" s="37">
        <f>IF(EW$4=$D81,$D84*(1-$D89)-SUM($G94:EV94),IF(AND(EW$4-$H$4&gt;0,EW$4-$H$4&lt;=$D81),EW92-IF(AND(EW$4-$H$4&gt;0,EW$4-$H$4&lt;=$D81),($D84-$D90-SUM($G94:EV94))*EW87/12,0),0))</f>
        <v>0</v>
      </c>
      <c r="EX94" s="37">
        <f>IF(EX$4=$D81,$D84*(1-$D89)-SUM($G94:EW94),IF(AND(EX$4-$H$4&gt;0,EX$4-$H$4&lt;=$D81),EX92-IF(AND(EX$4-$H$4&gt;0,EX$4-$H$4&lt;=$D81),($D84-$D90-SUM($G94:EW94))*EX87/12,0),0))</f>
        <v>0</v>
      </c>
      <c r="EY94" s="37">
        <f>IF(EY$4=$D81,$D84*(1-$D89)-SUM($G94:EX94),IF(AND(EY$4-$H$4&gt;0,EY$4-$H$4&lt;=$D81),EY92-IF(AND(EY$4-$H$4&gt;0,EY$4-$H$4&lt;=$D81),($D84-$D90-SUM($G94:EX94))*EY87/12,0),0))</f>
        <v>0</v>
      </c>
      <c r="EZ94" s="37">
        <f>IF(EZ$4=$D81,$D84*(1-$D89)-SUM($G94:EY94),IF(AND(EZ$4-$H$4&gt;0,EZ$4-$H$4&lt;=$D81),EZ92-IF(AND(EZ$4-$H$4&gt;0,EZ$4-$H$4&lt;=$D81),($D84-$D90-SUM($G94:EY94))*EZ87/12,0),0))</f>
        <v>0</v>
      </c>
      <c r="FA94" s="37">
        <f>IF(FA$4=$D81,$D84*(1-$D89)-SUM($G94:EZ94),IF(AND(FA$4-$H$4&gt;0,FA$4-$H$4&lt;=$D81),FA92-IF(AND(FA$4-$H$4&gt;0,FA$4-$H$4&lt;=$D81),($D84-$D90-SUM($G94:EZ94))*FA87/12,0),0))</f>
        <v>0</v>
      </c>
      <c r="FB94" s="37">
        <f>IF(FB$4=$D81,$D84*(1-$D89)-SUM($G94:FA94),IF(AND(FB$4-$H$4&gt;0,FB$4-$H$4&lt;=$D81),FB92-IF(AND(FB$4-$H$4&gt;0,FB$4-$H$4&lt;=$D81),($D84-$D90-SUM($G94:FA94))*FB87/12,0),0))</f>
        <v>0</v>
      </c>
      <c r="FC94" s="37">
        <f>IF(FC$4=$D81,$D84*(1-$D89)-SUM($G94:FB94),IF(AND(FC$4-$H$4&gt;0,FC$4-$H$4&lt;=$D81),FC92-IF(AND(FC$4-$H$4&gt;0,FC$4-$H$4&lt;=$D81),($D84-$D90-SUM($G94:FB94))*FC87/12,0),0))</f>
        <v>0</v>
      </c>
      <c r="FD94" s="37">
        <f>IF(FD$4=$D81,$D84*(1-$D89)-SUM($G94:FC94),IF(AND(FD$4-$H$4&gt;0,FD$4-$H$4&lt;=$D81),FD92-IF(AND(FD$4-$H$4&gt;0,FD$4-$H$4&lt;=$D81),($D84-$D90-SUM($G94:FC94))*FD87/12,0),0))</f>
        <v>0</v>
      </c>
      <c r="FE94" s="37">
        <f>IF(FE$4=$D81,$D84*(1-$D89)-SUM($G94:FD94),IF(AND(FE$4-$H$4&gt;0,FE$4-$H$4&lt;=$D81),FE92-IF(AND(FE$4-$H$4&gt;0,FE$4-$H$4&lt;=$D81),($D84-$D90-SUM($G94:FD94))*FE87/12,0),0))</f>
        <v>0</v>
      </c>
      <c r="FF94" s="37">
        <f>IF(FF$4=$D81,$D84*(1-$D89)-SUM($G94:FE94),IF(AND(FF$4-$H$4&gt;0,FF$4-$H$4&lt;=$D81),FF92-IF(AND(FF$4-$H$4&gt;0,FF$4-$H$4&lt;=$D81),($D84-$D90-SUM($G94:FE94))*FF87/12,0),0))</f>
        <v>0</v>
      </c>
      <c r="FG94" s="37">
        <f>IF(FG$4=$D81,$D84*(1-$D89)-SUM($G94:FF94),IF(AND(FG$4-$H$4&gt;0,FG$4-$H$4&lt;=$D81),FG92-IF(AND(FG$4-$H$4&gt;0,FG$4-$H$4&lt;=$D81),($D84-$D90-SUM($G94:FF94))*FG87/12,0),0))</f>
        <v>0</v>
      </c>
      <c r="FH94" s="37">
        <f>IF(FH$4=$D81,$D84*(1-$D89)-SUM($G94:FG94),IF(AND(FH$4-$H$4&gt;0,FH$4-$H$4&lt;=$D81),FH92-IF(AND(FH$4-$H$4&gt;0,FH$4-$H$4&lt;=$D81),($D84-$D90-SUM($G94:FG94))*FH87/12,0),0))</f>
        <v>0</v>
      </c>
      <c r="FI94" s="37">
        <f>IF(FI$4=$D81,$D84*(1-$D89)-SUM($G94:FH94),IF(AND(FI$4-$H$4&gt;0,FI$4-$H$4&lt;=$D81),FI92-IF(AND(FI$4-$H$4&gt;0,FI$4-$H$4&lt;=$D81),($D84-$D90-SUM($G94:FH94))*FI87/12,0),0))</f>
        <v>0</v>
      </c>
      <c r="FJ94" s="37">
        <f>IF(FJ$4=$D81,$D84*(1-$D89)-SUM($G94:FI94),IF(AND(FJ$4-$H$4&gt;0,FJ$4-$H$4&lt;=$D81),FJ92-IF(AND(FJ$4-$H$4&gt;0,FJ$4-$H$4&lt;=$D81),($D84-$D90-SUM($G94:FI94))*FJ87/12,0),0))</f>
        <v>0</v>
      </c>
      <c r="FK94" s="37">
        <f>IF(FK$4=$D81,$D84*(1-$D89)-SUM($G94:FJ94),IF(AND(FK$4-$H$4&gt;0,FK$4-$H$4&lt;=$D81),FK92-IF(AND(FK$4-$H$4&gt;0,FK$4-$H$4&lt;=$D81),($D84-$D90-SUM($G94:FJ94))*FK87/12,0),0))</f>
        <v>0</v>
      </c>
      <c r="FL94" s="37">
        <f>IF(FL$4=$D81,$D84*(1-$D89)-SUM($G94:FK94),IF(AND(FL$4-$H$4&gt;0,FL$4-$H$4&lt;=$D81),FL92-IF(AND(FL$4-$H$4&gt;0,FL$4-$H$4&lt;=$D81),($D84-$D90-SUM($G94:FK94))*FL87/12,0),0))</f>
        <v>0</v>
      </c>
      <c r="FM94" s="37">
        <f>IF(FM$4=$D81,$D84*(1-$D89)-SUM($G94:FL94),IF(AND(FM$4-$H$4&gt;0,FM$4-$H$4&lt;=$D81),FM92-IF(AND(FM$4-$H$4&gt;0,FM$4-$H$4&lt;=$D81),($D84-$D90-SUM($G94:FL94))*FM87/12,0),0))</f>
        <v>0</v>
      </c>
      <c r="FN94" s="37">
        <f>IF(FN$4=$D81,$D84*(1-$D89)-SUM($G94:FM94),IF(AND(FN$4-$H$4&gt;0,FN$4-$H$4&lt;=$D81),FN92-IF(AND(FN$4-$H$4&gt;0,FN$4-$H$4&lt;=$D81),($D84-$D90-SUM($G94:FM94))*FN87/12,0),0))</f>
        <v>0</v>
      </c>
      <c r="FO94" s="37">
        <f>IF(FO$4=$D81,$D84*(1-$D89)-SUM($G94:FN94),IF(AND(FO$4-$H$4&gt;0,FO$4-$H$4&lt;=$D81),FO92-IF(AND(FO$4-$H$4&gt;0,FO$4-$H$4&lt;=$D81),($D84-$D90-SUM($G94:FN94))*FO87/12,0),0))</f>
        <v>0</v>
      </c>
      <c r="FP94" s="37">
        <f>IF(FP$4=$D81,$D84*(1-$D89)-SUM($G94:FO94),IF(AND(FP$4-$H$4&gt;0,FP$4-$H$4&lt;=$D81),FP92-IF(AND(FP$4-$H$4&gt;0,FP$4-$H$4&lt;=$D81),($D84-$D90-SUM($G94:FO94))*FP87/12,0),0))</f>
        <v>0</v>
      </c>
      <c r="FQ94" s="37">
        <f>IF(FQ$4=$D81,$D84*(1-$D89)-SUM($G94:FP94),IF(AND(FQ$4-$H$4&gt;0,FQ$4-$H$4&lt;=$D81),FQ92-IF(AND(FQ$4-$H$4&gt;0,FQ$4-$H$4&lt;=$D81),($D84-$D90-SUM($G94:FP94))*FQ87/12,0),0))</f>
        <v>0</v>
      </c>
      <c r="FR94" s="37">
        <f>IF(FR$4=$D81,$D84*(1-$D89)-SUM($G94:FQ94),IF(AND(FR$4-$H$4&gt;0,FR$4-$H$4&lt;=$D81),FR92-IF(AND(FR$4-$H$4&gt;0,FR$4-$H$4&lt;=$D81),($D84-$D90-SUM($G94:FQ94))*FR87/12,0),0))</f>
        <v>0</v>
      </c>
      <c r="FS94" s="37">
        <f>IF(FS$4=$D81,$D84*(1-$D89)-SUM($G94:FR94),IF(AND(FS$4-$H$4&gt;0,FS$4-$H$4&lt;=$D81),FS92-IF(AND(FS$4-$H$4&gt;0,FS$4-$H$4&lt;=$D81),($D84-$D90-SUM($G94:FR94))*FS87/12,0),0))</f>
        <v>0</v>
      </c>
      <c r="FT94" s="37">
        <f>IF(FT$4=$D81,$D84*(1-$D89)-SUM($G94:FS94),IF(AND(FT$4-$H$4&gt;0,FT$4-$H$4&lt;=$D81),FT92-IF(AND(FT$4-$H$4&gt;0,FT$4-$H$4&lt;=$D81),($D84-$D90-SUM($G94:FS94))*FT87/12,0),0))</f>
        <v>0</v>
      </c>
      <c r="FU94" s="37">
        <f>IF(FU$4=$D81,$D84*(1-$D89)-SUM($G94:FT94),IF(AND(FU$4-$H$4&gt;0,FU$4-$H$4&lt;=$D81),FU92-IF(AND(FU$4-$H$4&gt;0,FU$4-$H$4&lt;=$D81),($D84-$D90-SUM($G94:FT94))*FU87/12,0),0))</f>
        <v>0</v>
      </c>
      <c r="FV94" s="37">
        <f>IF(FV$4=$D81,$D84*(1-$D89)-SUM($G94:FU94),IF(AND(FV$4-$H$4&gt;0,FV$4-$H$4&lt;=$D81),FV92-IF(AND(FV$4-$H$4&gt;0,FV$4-$H$4&lt;=$D81),($D84-$D90-SUM($G94:FU94))*FV87/12,0),0))</f>
        <v>0</v>
      </c>
      <c r="FW94" s="37">
        <f>IF(FW$4=$D81,$D84*(1-$D89)-SUM($G94:FV94),IF(AND(FW$4-$H$4&gt;0,FW$4-$H$4&lt;=$D81),FW92-IF(AND(FW$4-$H$4&gt;0,FW$4-$H$4&lt;=$D81),($D84-$D90-SUM($G94:FV94))*FW87/12,0),0))</f>
        <v>0</v>
      </c>
      <c r="FX94" s="37">
        <f>IF(FX$4=$D81,$D84*(1-$D89)-SUM($G94:FW94),IF(AND(FX$4-$H$4&gt;0,FX$4-$H$4&lt;=$D81),FX92-IF(AND(FX$4-$H$4&gt;0,FX$4-$H$4&lt;=$D81),($D84-$D90-SUM($G94:FW94))*FX87/12,0),0))</f>
        <v>0</v>
      </c>
      <c r="FY94" s="37">
        <f>IF(FY$4=$D81,$D84*(1-$D89)-SUM($G94:FX94),IF(AND(FY$4-$H$4&gt;0,FY$4-$H$4&lt;=$D81),FY92-IF(AND(FY$4-$H$4&gt;0,FY$4-$H$4&lt;=$D81),($D84-$D90-SUM($G94:FX94))*FY87/12,0),0))</f>
        <v>0</v>
      </c>
      <c r="FZ94" s="37">
        <f>IF(FZ$4=$D81,$D84*(1-$D89)-SUM($G94:FY94),IF(AND(FZ$4-$H$4&gt;0,FZ$4-$H$4&lt;=$D81),FZ92-IF(AND(FZ$4-$H$4&gt;0,FZ$4-$H$4&lt;=$D81),($D84-$D90-SUM($G94:FY94))*FZ87/12,0),0))</f>
        <v>0</v>
      </c>
      <c r="GA94" s="37">
        <f>IF(GA$4=$D81,$D84*(1-$D89)-SUM($G94:FZ94),IF(AND(GA$4-$H$4&gt;0,GA$4-$H$4&lt;=$D81),GA92-IF(AND(GA$4-$H$4&gt;0,GA$4-$H$4&lt;=$D81),($D84-$D90-SUM($G94:FZ94))*GA87/12,0),0))</f>
        <v>0</v>
      </c>
      <c r="GB94" s="37">
        <f>IF(GB$4=$D81,$D84*(1-$D89)-SUM($G94:GA94),IF(AND(GB$4-$H$4&gt;0,GB$4-$H$4&lt;=$D81),GB92-IF(AND(GB$4-$H$4&gt;0,GB$4-$H$4&lt;=$D81),($D84-$D90-SUM($G94:GA94))*GB87/12,0),0))</f>
        <v>0</v>
      </c>
      <c r="GC94" s="37">
        <f>IF(GC$4=$D81,$D84*(1-$D89)-SUM($G94:GB94),IF(AND(GC$4-$H$4&gt;0,GC$4-$H$4&lt;=$D81),GC92-IF(AND(GC$4-$H$4&gt;0,GC$4-$H$4&lt;=$D81),($D84-$D90-SUM($G94:GB94))*GC87/12,0),0))</f>
        <v>0</v>
      </c>
      <c r="GD94" s="37">
        <f>IF(GD$4=$D81,$D84*(1-$D89)-SUM($G94:GC94),IF(AND(GD$4-$H$4&gt;0,GD$4-$H$4&lt;=$D81),GD92-IF(AND(GD$4-$H$4&gt;0,GD$4-$H$4&lt;=$D81),($D84-$D90-SUM($G94:GC94))*GD87/12,0),0))</f>
        <v>0</v>
      </c>
      <c r="GE94" s="37">
        <f>IF(GE$4=$D81,$D84*(1-$D89)-SUM($G94:GD94),IF(AND(GE$4-$H$4&gt;0,GE$4-$H$4&lt;=$D81),GE92-IF(AND(GE$4-$H$4&gt;0,GE$4-$H$4&lt;=$D81),($D84-$D90-SUM($G94:GD94))*GE87/12,0),0))</f>
        <v>0</v>
      </c>
      <c r="GF94" s="37">
        <f>IF(GF$4=$D81,$D84*(1-$D89)-SUM($G94:GE94),IF(AND(GF$4-$H$4&gt;0,GF$4-$H$4&lt;=$D81),GF92-IF(AND(GF$4-$H$4&gt;0,GF$4-$H$4&lt;=$D81),($D84-$D90-SUM($G94:GE94))*GF87/12,0),0))</f>
        <v>0</v>
      </c>
      <c r="GG94" s="37">
        <f>IF(GG$4=$D81,$D84*(1-$D89)-SUM($G94:GF94),IF(AND(GG$4-$H$4&gt;0,GG$4-$H$4&lt;=$D81),GG92-IF(AND(GG$4-$H$4&gt;0,GG$4-$H$4&lt;=$D81),($D84-$D90-SUM($G94:GF94))*GG87/12,0),0))</f>
        <v>0</v>
      </c>
      <c r="GH94" s="37">
        <f>IF(GH$4=$D81,$D84*(1-$D89)-SUM($G94:GG94),IF(AND(GH$4-$H$4&gt;0,GH$4-$H$4&lt;=$D81),GH92-IF(AND(GH$4-$H$4&gt;0,GH$4-$H$4&lt;=$D81),($D84-$D90-SUM($G94:GG94))*GH87/12,0),0))</f>
        <v>0</v>
      </c>
      <c r="GI94" s="37">
        <f>IF(GI$4=$D81,$D84*(1-$D89)-SUM($G94:GH94),IF(AND(GI$4-$H$4&gt;0,GI$4-$H$4&lt;=$D81),GI92-IF(AND(GI$4-$H$4&gt;0,GI$4-$H$4&lt;=$D81),($D84-$D90-SUM($G94:GH94))*GI87/12,0),0))</f>
        <v>0</v>
      </c>
      <c r="GJ94" s="37">
        <f>IF(GJ$4=$D81,$D84*(1-$D89)-SUM($G94:GI94),IF(AND(GJ$4-$H$4&gt;0,GJ$4-$H$4&lt;=$D81),GJ92-IF(AND(GJ$4-$H$4&gt;0,GJ$4-$H$4&lt;=$D81),($D84-$D90-SUM($G94:GI94))*GJ87/12,0),0))</f>
        <v>0</v>
      </c>
      <c r="GK94" s="37">
        <f>IF(GK$4=$D81,$D84*(1-$D89)-SUM($G94:GJ94),IF(AND(GK$4-$H$4&gt;0,GK$4-$H$4&lt;=$D81),GK92-IF(AND(GK$4-$H$4&gt;0,GK$4-$H$4&lt;=$D81),($D84-$D90-SUM($G94:GJ94))*GK87/12,0),0))</f>
        <v>0</v>
      </c>
      <c r="GL94" s="37">
        <f>IF(GL$4=$D81,$D84*(1-$D89)-SUM($G94:GK94),IF(AND(GL$4-$H$4&gt;0,GL$4-$H$4&lt;=$D81),GL92-IF(AND(GL$4-$H$4&gt;0,GL$4-$H$4&lt;=$D81),($D84-$D90-SUM($G94:GK94))*GL87/12,0),0))</f>
        <v>0</v>
      </c>
      <c r="GM94" s="37">
        <f>IF(GM$4=$D81,$D84*(1-$D89)-SUM($G94:GL94),IF(AND(GM$4-$H$4&gt;0,GM$4-$H$4&lt;=$D81),GM92-IF(AND(GM$4-$H$4&gt;0,GM$4-$H$4&lt;=$D81),($D84-$D90-SUM($G94:GL94))*GM87/12,0),0))</f>
        <v>0</v>
      </c>
      <c r="GN94" s="37">
        <f>IF(GN$4=$D81,$D84*(1-$D89)-SUM($G94:GM94),IF(AND(GN$4-$H$4&gt;0,GN$4-$H$4&lt;=$D81),GN92-IF(AND(GN$4-$H$4&gt;0,GN$4-$H$4&lt;=$D81),($D84-$D90-SUM($G94:GM94))*GN87/12,0),0))</f>
        <v>0</v>
      </c>
      <c r="GO94" s="37">
        <f>IF(GO$4=$D81,$D84*(1-$D89)-SUM($G94:GN94),IF(AND(GO$4-$H$4&gt;0,GO$4-$H$4&lt;=$D81),GO92-IF(AND(GO$4-$H$4&gt;0,GO$4-$H$4&lt;=$D81),($D84-$D90-SUM($G94:GN94))*GO87/12,0),0))</f>
        <v>0</v>
      </c>
      <c r="GP94" s="37">
        <f>IF(GP$4=$D81,$D84*(1-$D89)-SUM($G94:GO94),IF(AND(GP$4-$H$4&gt;0,GP$4-$H$4&lt;=$D81),GP92-IF(AND(GP$4-$H$4&gt;0,GP$4-$H$4&lt;=$D81),($D84-$D90-SUM($G94:GO94))*GP87/12,0),0))</f>
        <v>0</v>
      </c>
      <c r="GQ94" s="37">
        <f>IF(GQ$4=$D81,$D84*(1-$D89)-SUM($G94:GP94),IF(AND(GQ$4-$H$4&gt;0,GQ$4-$H$4&lt;=$D81),GQ92-IF(AND(GQ$4-$H$4&gt;0,GQ$4-$H$4&lt;=$D81),($D84-$D90-SUM($G94:GP94))*GQ87/12,0),0))</f>
        <v>0</v>
      </c>
      <c r="GR94" s="37">
        <f>IF(GR$4=$D81,$D84*(1-$D89)-SUM($G94:GQ94),IF(AND(GR$4-$H$4&gt;0,GR$4-$H$4&lt;=$D81),GR92-IF(AND(GR$4-$H$4&gt;0,GR$4-$H$4&lt;=$D81),($D84-$D90-SUM($G94:GQ94))*GR87/12,0),0))</f>
        <v>0</v>
      </c>
      <c r="GS94" s="37">
        <f>IF(GS$4=$D81,$D84*(1-$D89)-SUM($G94:GR94),IF(AND(GS$4-$H$4&gt;0,GS$4-$H$4&lt;=$D81),GS92-IF(AND(GS$4-$H$4&gt;0,GS$4-$H$4&lt;=$D81),($D84-$D90-SUM($G94:GR94))*GS87/12,0),0))</f>
        <v>0</v>
      </c>
      <c r="GT94" s="37">
        <f>IF(GT$4=$D81,$D84*(1-$D89)-SUM($G94:GS94),IF(AND(GT$4-$H$4&gt;0,GT$4-$H$4&lt;=$D81),GT92-IF(AND(GT$4-$H$4&gt;0,GT$4-$H$4&lt;=$D81),($D84-$D90-SUM($G94:GS94))*GT87/12,0),0))</f>
        <v>0</v>
      </c>
      <c r="GU94" s="37">
        <f>IF(GU$4=$D81,$D84*(1-$D89)-SUM($G94:GT94),IF(AND(GU$4-$H$4&gt;0,GU$4-$H$4&lt;=$D81),GU92-IF(AND(GU$4-$H$4&gt;0,GU$4-$H$4&lt;=$D81),($D84-$D90-SUM($G94:GT94))*GU87/12,0),0))</f>
        <v>0</v>
      </c>
      <c r="GV94" s="37">
        <f>IF(GV$4=$D81,$D84*(1-$D89)-SUM($G94:GU94),IF(AND(GV$4-$H$4&gt;0,GV$4-$H$4&lt;=$D81),GV92-IF(AND(GV$4-$H$4&gt;0,GV$4-$H$4&lt;=$D81),($D84-$D90-SUM($G94:GU94))*GV87/12,0),0))</f>
        <v>0</v>
      </c>
      <c r="GW94" s="37">
        <f>IF(GW$4=$D81,$D84*(1-$D89)-SUM($G94:GV94),IF(AND(GW$4-$H$4&gt;0,GW$4-$H$4&lt;=$D81),GW92-IF(AND(GW$4-$H$4&gt;0,GW$4-$H$4&lt;=$D81),($D84-$D90-SUM($G94:GV94))*GW87/12,0),0))</f>
        <v>0</v>
      </c>
      <c r="GX94" s="37">
        <f>IF(GX$4=$D81,$D84*(1-$D89)-SUM($G94:GW94),IF(AND(GX$4-$H$4&gt;0,GX$4-$H$4&lt;=$D81),GX92-IF(AND(GX$4-$H$4&gt;0,GX$4-$H$4&lt;=$D81),($D84-$D90-SUM($G94:GW94))*GX87/12,0),0))</f>
        <v>0</v>
      </c>
      <c r="GY94" s="37">
        <f>IF(GY$4=$D81,$D84*(1-$D89)-SUM($G94:GX94),IF(AND(GY$4-$H$4&gt;0,GY$4-$H$4&lt;=$D81),GY92-IF(AND(GY$4-$H$4&gt;0,GY$4-$H$4&lt;=$D81),($D84-$D90-SUM($G94:GX94))*GY87/12,0),0))</f>
        <v>0</v>
      </c>
      <c r="GZ94" s="37">
        <f>IF(GZ$4=$D81,$D84*(1-$D89)-SUM($G94:GY94),IF(AND(GZ$4-$H$4&gt;0,GZ$4-$H$4&lt;=$D81),GZ92-IF(AND(GZ$4-$H$4&gt;0,GZ$4-$H$4&lt;=$D81),($D84-$D90-SUM($G94:GY94))*GZ87/12,0),0))</f>
        <v>0</v>
      </c>
      <c r="HA94" s="37">
        <f>IF(HA$4=$D81,$D84*(1-$D89)-SUM($G94:GZ94),IF(AND(HA$4-$H$4&gt;0,HA$4-$H$4&lt;=$D81),HA92-IF(AND(HA$4-$H$4&gt;0,HA$4-$H$4&lt;=$D81),($D84-$D90-SUM($G94:GZ94))*HA87/12,0),0))</f>
        <v>0</v>
      </c>
      <c r="HB94" s="37">
        <f>IF(HB$4=$D81,$D84*(1-$D89)-SUM($G94:HA94),IF(AND(HB$4-$H$4&gt;0,HB$4-$H$4&lt;=$D81),HB92-IF(AND(HB$4-$H$4&gt;0,HB$4-$H$4&lt;=$D81),($D84-$D90-SUM($G94:HA94))*HB87/12,0),0))</f>
        <v>0</v>
      </c>
      <c r="HC94" s="37">
        <f>IF(HC$4=$D81,$D84*(1-$D89)-SUM($G94:HB94),IF(AND(HC$4-$H$4&gt;0,HC$4-$H$4&lt;=$D81),HC92-IF(AND(HC$4-$H$4&gt;0,HC$4-$H$4&lt;=$D81),($D84-$D90-SUM($G94:HB94))*HC87/12,0),0))</f>
        <v>0</v>
      </c>
      <c r="HD94" s="37">
        <f>IF(HD$4=$D81,$D84*(1-$D89)-SUM($G94:HC94),IF(AND(HD$4-$H$4&gt;0,HD$4-$H$4&lt;=$D81),HD92-IF(AND(HD$4-$H$4&gt;0,HD$4-$H$4&lt;=$D81),($D84-$D90-SUM($G94:HC94))*HD87/12,0),0))</f>
        <v>0</v>
      </c>
      <c r="HE94" s="37">
        <f>IF(HE$4=$D81,$D84*(1-$D89)-SUM($G94:HD94),IF(AND(HE$4-$H$4&gt;0,HE$4-$H$4&lt;=$D81),HE92-IF(AND(HE$4-$H$4&gt;0,HE$4-$H$4&lt;=$D81),($D84-$D90-SUM($G94:HD94))*HE87/12,0),0))</f>
        <v>0</v>
      </c>
      <c r="HF94" s="37">
        <f>IF(HF$4=$D81,$D84*(1-$D89)-SUM($G94:HE94),IF(AND(HF$4-$H$4&gt;0,HF$4-$H$4&lt;=$D81),HF92-IF(AND(HF$4-$H$4&gt;0,HF$4-$H$4&lt;=$D81),($D84-$D90-SUM($G94:HE94))*HF87/12,0),0))</f>
        <v>0</v>
      </c>
      <c r="HG94" s="37">
        <f>IF(HG$4=$D81,$D84*(1-$D89)-SUM($G94:HF94),IF(AND(HG$4-$H$4&gt;0,HG$4-$H$4&lt;=$D81),HG92-IF(AND(HG$4-$H$4&gt;0,HG$4-$H$4&lt;=$D81),($D84-$D90-SUM($G94:HF94))*HG87/12,0),0))</f>
        <v>0</v>
      </c>
      <c r="HH94" s="37">
        <f>IF(HH$4=$D81,$D84*(1-$D89)-SUM($G94:HG94),IF(AND(HH$4-$H$4&gt;0,HH$4-$H$4&lt;=$D81),HH92-IF(AND(HH$4-$H$4&gt;0,HH$4-$H$4&lt;=$D81),($D84-$D90-SUM($G94:HG94))*HH87/12,0),0))</f>
        <v>0</v>
      </c>
      <c r="HI94" s="37">
        <f>IF(HI$4=$D81,$D84*(1-$D89)-SUM($G94:HH94),IF(AND(HI$4-$H$4&gt;0,HI$4-$H$4&lt;=$D81),HI92-IF(AND(HI$4-$H$4&gt;0,HI$4-$H$4&lt;=$D81),($D84-$D90-SUM($G94:HH94))*HI87/12,0),0))</f>
        <v>0</v>
      </c>
      <c r="HJ94" s="37">
        <f>IF(HJ$4=$D81,$D84*(1-$D89)-SUM($G94:HI94),IF(AND(HJ$4-$H$4&gt;0,HJ$4-$H$4&lt;=$D81),HJ92-IF(AND(HJ$4-$H$4&gt;0,HJ$4-$H$4&lt;=$D81),($D84-$D90-SUM($G94:HI94))*HJ87/12,0),0))</f>
        <v>0</v>
      </c>
      <c r="HK94" s="37">
        <f>IF(HK$4=$D81,$D84*(1-$D89)-SUM($G94:HJ94),IF(AND(HK$4-$H$4&gt;0,HK$4-$H$4&lt;=$D81),HK92-IF(AND(HK$4-$H$4&gt;0,HK$4-$H$4&lt;=$D81),($D84-$D90-SUM($G94:HJ94))*HK87/12,0),0))</f>
        <v>0</v>
      </c>
      <c r="HL94" s="37">
        <f>IF(HL$4=$D81,$D84*(1-$D89)-SUM($G94:HK94),IF(AND(HL$4-$H$4&gt;0,HL$4-$H$4&lt;=$D81),HL92-IF(AND(HL$4-$H$4&gt;0,HL$4-$H$4&lt;=$D81),($D84-$D90-SUM($G94:HK94))*HL87/12,0),0))</f>
        <v>0</v>
      </c>
      <c r="HM94" s="37">
        <f>IF(HM$4=$D81,$D84*(1-$D89)-SUM($G94:HL94),IF(AND(HM$4-$H$4&gt;0,HM$4-$H$4&lt;=$D81),HM92-IF(AND(HM$4-$H$4&gt;0,HM$4-$H$4&lt;=$D81),($D84-$D90-SUM($G94:HL94))*HM87/12,0),0))</f>
        <v>0</v>
      </c>
      <c r="HN94" s="37">
        <f>IF(HN$4=$D81,$D84*(1-$D89)-SUM($G94:HM94),IF(AND(HN$4-$H$4&gt;0,HN$4-$H$4&lt;=$D81),HN92-IF(AND(HN$4-$H$4&gt;0,HN$4-$H$4&lt;=$D81),($D84-$D90-SUM($G94:HM94))*HN87/12,0),0))</f>
        <v>0</v>
      </c>
      <c r="HO94" s="37">
        <f>IF(HO$4=$D81,$D84*(1-$D89)-SUM($G94:HN94),IF(AND(HO$4-$H$4&gt;0,HO$4-$H$4&lt;=$D81),HO92-IF(AND(HO$4-$H$4&gt;0,HO$4-$H$4&lt;=$D81),($D84-$D90-SUM($G94:HN94))*HO87/12,0),0))</f>
        <v>0</v>
      </c>
      <c r="HP94" s="37">
        <f>IF(HP$4=$D81,$D84*(1-$D89)-SUM($G94:HO94),IF(AND(HP$4-$H$4&gt;0,HP$4-$H$4&lt;=$D81),HP92-IF(AND(HP$4-$H$4&gt;0,HP$4-$H$4&lt;=$D81),($D84-$D90-SUM($G94:HO94))*HP87/12,0),0))</f>
        <v>0</v>
      </c>
      <c r="HQ94" s="37">
        <f>IF(HQ$4=$D81,$D84*(1-$D89)-SUM($G94:HP94),IF(AND(HQ$4-$H$4&gt;0,HQ$4-$H$4&lt;=$D81),HQ92-IF(AND(HQ$4-$H$4&gt;0,HQ$4-$H$4&lt;=$D81),($D84-$D90-SUM($G94:HP94))*HQ87/12,0),0))</f>
        <v>0</v>
      </c>
      <c r="HR94" s="37">
        <f>IF(HR$4=$D81,$D84*(1-$D89)-SUM($G94:HQ94),IF(AND(HR$4-$H$4&gt;0,HR$4-$H$4&lt;=$D81),HR92-IF(AND(HR$4-$H$4&gt;0,HR$4-$H$4&lt;=$D81),($D84-$D90-SUM($G94:HQ94))*HR87/12,0),0))</f>
        <v>0</v>
      </c>
      <c r="HS94" s="37">
        <f>IF(HS$4=$D81,$D84*(1-$D89)-SUM($G94:HR94),IF(AND(HS$4-$H$4&gt;0,HS$4-$H$4&lt;=$D81),HS92-IF(AND(HS$4-$H$4&gt;0,HS$4-$H$4&lt;=$D81),($D84-$D90-SUM($G94:HR94))*HS87/12,0),0))</f>
        <v>0</v>
      </c>
      <c r="HT94" s="37">
        <f>IF(HT$4=$D81,$D84*(1-$D89)-SUM($G94:HS94),IF(AND(HT$4-$H$4&gt;0,HT$4-$H$4&lt;=$D81),HT92-IF(AND(HT$4-$H$4&gt;0,HT$4-$H$4&lt;=$D81),($D84-$D90-SUM($G94:HS94))*HT87/12,0),0))</f>
        <v>0</v>
      </c>
      <c r="HU94" s="37">
        <f>IF(HU$4=$D81,$D84*(1-$D89)-SUM($G94:HT94),IF(AND(HU$4-$H$4&gt;0,HU$4-$H$4&lt;=$D81),HU92-IF(AND(HU$4-$H$4&gt;0,HU$4-$H$4&lt;=$D81),($D84-$D90-SUM($G94:HT94))*HU87/12,0),0))</f>
        <v>0</v>
      </c>
      <c r="HV94" s="37">
        <f>IF(HV$4=$D81,$D84*(1-$D89)-SUM($G94:HU94),IF(AND(HV$4-$H$4&gt;0,HV$4-$H$4&lt;=$D81),HV92-IF(AND(HV$4-$H$4&gt;0,HV$4-$H$4&lt;=$D81),($D84-$D90-SUM($G94:HU94))*HV87/12,0),0))</f>
        <v>0</v>
      </c>
      <c r="HW94" s="37">
        <f>IF(HW$4=$D81,$D84*(1-$D89)-SUM($G94:HV94),IF(AND(HW$4-$H$4&gt;0,HW$4-$H$4&lt;=$D81),HW92-IF(AND(HW$4-$H$4&gt;0,HW$4-$H$4&lt;=$D81),($D84-$D90-SUM($G94:HV94))*HW87/12,0),0))</f>
        <v>0</v>
      </c>
      <c r="HX94" s="37">
        <f>IF(HX$4=$D81,$D84*(1-$D89)-SUM($G94:HW94),IF(AND(HX$4-$H$4&gt;0,HX$4-$H$4&lt;=$D81),HX92-IF(AND(HX$4-$H$4&gt;0,HX$4-$H$4&lt;=$D81),($D84-$D90-SUM($G94:HW94))*HX87/12,0),0))</f>
        <v>0</v>
      </c>
      <c r="HY94" s="37">
        <f>IF(HY$4=$D81,$D84*(1-$D89)-SUM($G94:HX94),IF(AND(HY$4-$H$4&gt;0,HY$4-$H$4&lt;=$D81),HY92-IF(AND(HY$4-$H$4&gt;0,HY$4-$H$4&lt;=$D81),($D84-$D90-SUM($G94:HX94))*HY87/12,0),0))</f>
        <v>0</v>
      </c>
      <c r="HZ94" s="37">
        <f>IF(HZ$4=$D81,$D84*(1-$D89)-SUM($G94:HY94),IF(AND(HZ$4-$H$4&gt;0,HZ$4-$H$4&lt;=$D81),HZ92-IF(AND(HZ$4-$H$4&gt;0,HZ$4-$H$4&lt;=$D81),($D84-$D90-SUM($G94:HY94))*HZ87/12,0),0))</f>
        <v>0</v>
      </c>
      <c r="IA94" s="37">
        <f>IF(IA$4=$D81,$D84*(1-$D89)-SUM($G94:HZ94),IF(AND(IA$4-$H$4&gt;0,IA$4-$H$4&lt;=$D81),IA92-IF(AND(IA$4-$H$4&gt;0,IA$4-$H$4&lt;=$D81),($D84-$D90-SUM($G94:HZ94))*IA87/12,0),0))</f>
        <v>0</v>
      </c>
      <c r="IB94" s="37">
        <f>IF(IB$4=$D81,$D84*(1-$D89)-SUM($G94:IA94),IF(AND(IB$4-$H$4&gt;0,IB$4-$H$4&lt;=$D81),IB92-IF(AND(IB$4-$H$4&gt;0,IB$4-$H$4&lt;=$D81),($D84-$D90-SUM($G94:IA94))*IB87/12,0),0))</f>
        <v>0</v>
      </c>
      <c r="IC94" s="37">
        <f>IF(IC$4=$D81,$D84*(1-$D89)-SUM($G94:IB94),IF(AND(IC$4-$H$4&gt;0,IC$4-$H$4&lt;=$D81),IC92-IF(AND(IC$4-$H$4&gt;0,IC$4-$H$4&lt;=$D81),($D84-$D90-SUM($G94:IB94))*IC87/12,0),0))</f>
        <v>0</v>
      </c>
      <c r="ID94" s="37">
        <f>IF(ID$4=$D81,$D84*(1-$D89)-SUM($G94:IC94),IF(AND(ID$4-$H$4&gt;0,ID$4-$H$4&lt;=$D81),ID92-IF(AND(ID$4-$H$4&gt;0,ID$4-$H$4&lt;=$D81),($D84-$D90-SUM($G94:IC94))*ID87/12,0),0))</f>
        <v>0</v>
      </c>
      <c r="IE94" s="37">
        <f>IF(IE$4=$D81,$D84*(1-$D89)-SUM($G94:ID94),IF(AND(IE$4-$H$4&gt;0,IE$4-$H$4&lt;=$D81),IE92-IF(AND(IE$4-$H$4&gt;0,IE$4-$H$4&lt;=$D81),($D84-$D90-SUM($G94:ID94))*IE87/12,0),0))</f>
        <v>0</v>
      </c>
      <c r="IF94" s="37">
        <f>IF(IF$4=$D81,$D84*(1-$D89)-SUM($G94:IE94),IF(AND(IF$4-$H$4&gt;0,IF$4-$H$4&lt;=$D81),IF92-IF(AND(IF$4-$H$4&gt;0,IF$4-$H$4&lt;=$D81),($D84-$D90-SUM($G94:IE94))*IF87/12,0),0))</f>
        <v>0</v>
      </c>
      <c r="IG94" s="37">
        <f>IF(IG$4=$D81,$D84*(1-$D89)-SUM($G94:IF94),IF(AND(IG$4-$H$4&gt;0,IG$4-$H$4&lt;=$D81),IG92-IF(AND(IG$4-$H$4&gt;0,IG$4-$H$4&lt;=$D81),($D84-$D90-SUM($G94:IF94))*IG87/12,0),0))</f>
        <v>0</v>
      </c>
      <c r="IH94" s="37">
        <f>IF(IH$4=$D81,$D84*(1-$D89)-SUM($G94:IG94),IF(AND(IH$4-$H$4&gt;0,IH$4-$H$4&lt;=$D81),IH92-IF(AND(IH$4-$H$4&gt;0,IH$4-$H$4&lt;=$D81),($D84-$D90-SUM($G94:IG94))*IH87/12,0),0))</f>
        <v>0</v>
      </c>
      <c r="II94" s="37">
        <f>IF(II$4=$D81,$D84*(1-$D89)-SUM($G94:IH94),IF(AND(II$4-$H$4&gt;0,II$4-$H$4&lt;=$D81),II92-IF(AND(II$4-$H$4&gt;0,II$4-$H$4&lt;=$D81),($D84-$D90-SUM($G94:IH94))*II87/12,0),0))</f>
        <v>0</v>
      </c>
      <c r="IJ94" s="37">
        <f>IF(IJ$4=$D81,$D84*(1-$D89)-SUM($G94:II94),IF(AND(IJ$4-$H$4&gt;0,IJ$4-$H$4&lt;=$D81),IJ92-IF(AND(IJ$4-$H$4&gt;0,IJ$4-$H$4&lt;=$D81),($D84-$D90-SUM($G94:II94))*IJ87/12,0),0))</f>
        <v>0</v>
      </c>
      <c r="IK94" s="37">
        <f>IF(IK$4=$D81,$D84*(1-$D89)-SUM($G94:IJ94),IF(AND(IK$4-$H$4&gt;0,IK$4-$H$4&lt;=$D81),IK92-IF(AND(IK$4-$H$4&gt;0,IK$4-$H$4&lt;=$D81),($D84-$D90-SUM($G94:IJ94))*IK87/12,0),0))</f>
        <v>0</v>
      </c>
      <c r="IL94" s="37">
        <f>IF(IL$4=$D81,$D84*(1-$D89)-SUM($G94:IK94),IF(AND(IL$4-$H$4&gt;0,IL$4-$H$4&lt;=$D81),IL92-IF(AND(IL$4-$H$4&gt;0,IL$4-$H$4&lt;=$D81),($D84-$D90-SUM($G94:IK94))*IL87/12,0),0))</f>
        <v>0</v>
      </c>
      <c r="IM94" s="37">
        <f>IF(IM$4=$D81,$D84*(1-$D89)-SUM($G94:IL94),IF(AND(IM$4-$H$4&gt;0,IM$4-$H$4&lt;=$D81),IM92-IF(AND(IM$4-$H$4&gt;0,IM$4-$H$4&lt;=$D81),($D84-$D90-SUM($G94:IL94))*IM87/12,0),0))</f>
        <v>0</v>
      </c>
      <c r="IN94" s="37">
        <f>IF(IN$4=$D81,$D84*(1-$D89)-SUM($G94:IM94),IF(AND(IN$4-$H$4&gt;0,IN$4-$H$4&lt;=$D81),IN92-IF(AND(IN$4-$H$4&gt;0,IN$4-$H$4&lt;=$D81),($D84-$D90-SUM($G94:IM94))*IN87/12,0),0))</f>
        <v>0</v>
      </c>
      <c r="IO94" s="37">
        <f>IF(IO$4=$D81,$D84*(1-$D89)-SUM($G94:IN94),IF(AND(IO$4-$H$4&gt;0,IO$4-$H$4&lt;=$D81),IO92-IF(AND(IO$4-$H$4&gt;0,IO$4-$H$4&lt;=$D81),($D84-$D90-SUM($G94:IN94))*IO87/12,0),0))</f>
        <v>0</v>
      </c>
      <c r="IP94" s="37">
        <f>IF(IP$4=$D81,$D84*(1-$D89)-SUM($G94:IO94),IF(AND(IP$4-$H$4&gt;0,IP$4-$H$4&lt;=$D81),IP92-IF(AND(IP$4-$H$4&gt;0,IP$4-$H$4&lt;=$D81),($D84-$D90-SUM($G94:IO94))*IP87/12,0),0))</f>
        <v>0</v>
      </c>
      <c r="IQ94" s="37">
        <f>IF(IQ$4=$D81,$D84*(1-$D89)-SUM($G94:IP94),IF(AND(IQ$4-$H$4&gt;0,IQ$4-$H$4&lt;=$D81),IQ92-IF(AND(IQ$4-$H$4&gt;0,IQ$4-$H$4&lt;=$D81),($D84-$D90-SUM($G94:IP94))*IQ87/12,0),0))</f>
        <v>0</v>
      </c>
      <c r="IR94" s="37">
        <f>IF(IR$4=$D81,$D84*(1-$D89)-SUM($G94:IQ94),IF(AND(IR$4-$H$4&gt;0,IR$4-$H$4&lt;=$D81),IR92-IF(AND(IR$4-$H$4&gt;0,IR$4-$H$4&lt;=$D81),($D84-$D90-SUM($G94:IQ94))*IR87/12,0),0))</f>
        <v>0</v>
      </c>
      <c r="IS94" s="37">
        <f>IF(IS$4=$D81,$D84*(1-$D89)-SUM($G94:IR94),IF(AND(IS$4-$H$4&gt;0,IS$4-$H$4&lt;=$D81),IS92-IF(AND(IS$4-$H$4&gt;0,IS$4-$H$4&lt;=$D81),($D84-$D90-SUM($G94:IR94))*IS87/12,0),0))</f>
        <v>0</v>
      </c>
      <c r="IT94" s="37">
        <f>IF(IT$4=$D81,$D84*(1-$D89)-SUM($G94:IS94),IF(AND(IT$4-$H$4&gt;0,IT$4-$H$4&lt;=$D81),IT92-IF(AND(IT$4-$H$4&gt;0,IT$4-$H$4&lt;=$D81),($D84-$D90-SUM($G94:IS94))*IT87/12,0),0))</f>
        <v>0</v>
      </c>
      <c r="IU94" s="37">
        <f>IF(IU$4=$D81,$D84*(1-$D89)-SUM($G94:IT94),IF(AND(IU$4-$H$4&gt;0,IU$4-$H$4&lt;=$D81),IU92-IF(AND(IU$4-$H$4&gt;0,IU$4-$H$4&lt;=$D81),($D84-$D90-SUM($G94:IT94))*IU87/12,0),0))</f>
        <v>0</v>
      </c>
      <c r="IV94" s="37">
        <f>IF(IV$4=$D81,$D84*(1-$D89)-SUM($G94:IU94),IF(AND(IV$4-$H$4&gt;0,IV$4-$H$4&lt;=$D81),IV92-IF(AND(IV$4-$H$4&gt;0,IV$4-$H$4&lt;=$D81),($D84-$D90-SUM($G94:IU94))*IV87/12,0),0))</f>
        <v>0</v>
      </c>
      <c r="IW94" s="37">
        <f>IF(IW$4=$D81,$D84*(1-$D89)-SUM($G94:IV94),IF(AND(IW$4-$H$4&gt;0,IW$4-$H$4&lt;=$D81),IW92-IF(AND(IW$4-$H$4&gt;0,IW$4-$H$4&lt;=$D81),($D84-$D90-SUM($G94:IV94))*IW87/12,0),0))</f>
        <v>0</v>
      </c>
      <c r="IX94" s="37">
        <f>IF(IX$4=$D81,$D84*(1-$D89)-SUM($G94:IW94),IF(AND(IX$4-$H$4&gt;0,IX$4-$H$4&lt;=$D81),IX92-IF(AND(IX$4-$H$4&gt;0,IX$4-$H$4&lt;=$D81),($D84-$D90-SUM($G94:IW94))*IX87/12,0),0))</f>
        <v>0</v>
      </c>
      <c r="IY94" s="37">
        <f>IF(IY$4=$D81,$D84*(1-$D89)-SUM($G94:IX94),IF(AND(IY$4-$H$4&gt;0,IY$4-$H$4&lt;=$D81),IY92-IF(AND(IY$4-$H$4&gt;0,IY$4-$H$4&lt;=$D81),($D84-$D90-SUM($G94:IX94))*IY87/12,0),0))</f>
        <v>0</v>
      </c>
      <c r="IZ94" s="37">
        <f>IF(IZ$4=$D81,$D84*(1-$D89)-SUM($G94:IY94),IF(AND(IZ$4-$H$4&gt;0,IZ$4-$H$4&lt;=$D81),IZ92-IF(AND(IZ$4-$H$4&gt;0,IZ$4-$H$4&lt;=$D81),($D84-$D90-SUM($G94:IY94))*IZ87/12,0),0))</f>
        <v>0</v>
      </c>
      <c r="JA94" s="37">
        <f>IF(JA$4=$D81,$D84*(1-$D89)-SUM($G94:IZ94),IF(AND(JA$4-$H$4&gt;0,JA$4-$H$4&lt;=$D81),JA92-IF(AND(JA$4-$H$4&gt;0,JA$4-$H$4&lt;=$D81),($D84-$D90-SUM($G94:IZ94))*JA87/12,0),0))</f>
        <v>0</v>
      </c>
      <c r="JB94" s="37">
        <f>IF(JB$4=$D81,$D84*(1-$D89)-SUM($G94:JA94),IF(AND(JB$4-$H$4&gt;0,JB$4-$H$4&lt;=$D81),JB92-IF(AND(JB$4-$H$4&gt;0,JB$4-$H$4&lt;=$D81),($D84-$D90-SUM($G94:JA94))*JB87/12,0),0))</f>
        <v>0</v>
      </c>
      <c r="JC94" s="37">
        <f>IF(JC$4=$D81,$D84*(1-$D89)-SUM($G94:JB94),IF(AND(JC$4-$H$4&gt;0,JC$4-$H$4&lt;=$D81),JC92-IF(AND(JC$4-$H$4&gt;0,JC$4-$H$4&lt;=$D81),($D84-$D90-SUM($G94:JB94))*JC87/12,0),0))</f>
        <v>0</v>
      </c>
      <c r="JD94" s="37">
        <f>IF(JD$4=$D81,$D84*(1-$D89)-SUM($G94:JC94),IF(AND(JD$4-$H$4&gt;0,JD$4-$H$4&lt;=$D81),JD92-IF(AND(JD$4-$H$4&gt;0,JD$4-$H$4&lt;=$D81),($D84-$D90-SUM($G94:JC94))*JD87/12,0),0))</f>
        <v>0</v>
      </c>
      <c r="JE94" s="37">
        <f>IF(JE$4=$D81,$D84*(1-$D89)-SUM($G94:JD94),IF(AND(JE$4-$H$4&gt;0,JE$4-$H$4&lt;=$D81),JE92-IF(AND(JE$4-$H$4&gt;0,JE$4-$H$4&lt;=$D81),($D84-$D90-SUM($G94:JD94))*JE87/12,0),0))</f>
        <v>0</v>
      </c>
      <c r="JF94" s="37">
        <f>IF(JF$4=$D81,$D84*(1-$D89)-SUM($G94:JE94),IF(AND(JF$4-$H$4&gt;0,JF$4-$H$4&lt;=$D81),JF92-IF(AND(JF$4-$H$4&gt;0,JF$4-$H$4&lt;=$D81),($D84-$D90-SUM($G94:JE94))*JF87/12,0),0))</f>
        <v>0</v>
      </c>
      <c r="JG94" s="37">
        <f>IF(JG$4=$D81,$D84*(1-$D89)-SUM($G94:JF94),IF(AND(JG$4-$H$4&gt;0,JG$4-$H$4&lt;=$D81),JG92-IF(AND(JG$4-$H$4&gt;0,JG$4-$H$4&lt;=$D81),($D84-$D90-SUM($G94:JF94))*JG87/12,0),0))</f>
        <v>0</v>
      </c>
      <c r="JH94" s="37">
        <f>IF(JH$4=$D81,$D84*(1-$D89)-SUM($G94:JG94),IF(AND(JH$4-$H$4&gt;0,JH$4-$H$4&lt;=$D81),JH92-IF(AND(JH$4-$H$4&gt;0,JH$4-$H$4&lt;=$D81),($D84-$D90-SUM($G94:JG94))*JH87/12,0),0))</f>
        <v>0</v>
      </c>
      <c r="JI94" s="37">
        <f>IF(JI$4=$D81,$D84*(1-$D89)-SUM($G94:JH94),IF(AND(JI$4-$H$4&gt;0,JI$4-$H$4&lt;=$D81),JI92-IF(AND(JI$4-$H$4&gt;0,JI$4-$H$4&lt;=$D81),($D84-$D90-SUM($G94:JH94))*JI87/12,0),0))</f>
        <v>0</v>
      </c>
      <c r="JJ94" s="37">
        <f>IF(JJ$4=$D81,$D84*(1-$D89)-SUM($G94:JI94),IF(AND(JJ$4-$H$4&gt;0,JJ$4-$H$4&lt;=$D81),JJ92-IF(AND(JJ$4-$H$4&gt;0,JJ$4-$H$4&lt;=$D81),($D84-$D90-SUM($G94:JI94))*JJ87/12,0),0))</f>
        <v>0</v>
      </c>
      <c r="JK94" s="37">
        <f>IF(JK$4=$D81,$D84*(1-$D89)-SUM($G94:JJ94),IF(AND(JK$4-$H$4&gt;0,JK$4-$H$4&lt;=$D81),JK92-IF(AND(JK$4-$H$4&gt;0,JK$4-$H$4&lt;=$D81),($D84-$D90-SUM($G94:JJ94))*JK87/12,0),0))</f>
        <v>0</v>
      </c>
      <c r="JL94" s="37">
        <f>IF(JL$4=$D81,$D84*(1-$D89)-SUM($G94:JK94),IF(AND(JL$4-$H$4&gt;0,JL$4-$H$4&lt;=$D81),JL92-IF(AND(JL$4-$H$4&gt;0,JL$4-$H$4&lt;=$D81),($D84-$D90-SUM($G94:JK94))*JL87/12,0),0))</f>
        <v>0</v>
      </c>
      <c r="JM94" s="37">
        <f>IF(JM$4=$D81,$D84*(1-$D89)-SUM($G94:JL94),IF(AND(JM$4-$H$4&gt;0,JM$4-$H$4&lt;=$D81),JM92-IF(AND(JM$4-$H$4&gt;0,JM$4-$H$4&lt;=$D81),($D84-$D90-SUM($G94:JL94))*JM87/12,0),0))</f>
        <v>0</v>
      </c>
      <c r="JN94" s="37">
        <f>IF(JN$4=$D81,$D84*(1-$D89)-SUM($G94:JM94),IF(AND(JN$4-$H$4&gt;0,JN$4-$H$4&lt;=$D81),JN92-IF(AND(JN$4-$H$4&gt;0,JN$4-$H$4&lt;=$D81),($D84-$D90-SUM($G94:JM94))*JN87/12,0),0))</f>
        <v>0</v>
      </c>
      <c r="JO94" s="37">
        <f>IF(JO$4=$D81,$D84*(1-$D89)-SUM($G94:JN94),IF(AND(JO$4-$H$4&gt;0,JO$4-$H$4&lt;=$D81),JO92-IF(AND(JO$4-$H$4&gt;0,JO$4-$H$4&lt;=$D81),($D84-$D90-SUM($G94:JN94))*JO87/12,0),0))</f>
        <v>0</v>
      </c>
      <c r="JP94" s="37">
        <f>IF(JP$4=$D81,$D84*(1-$D89)-SUM($G94:JO94),IF(AND(JP$4-$H$4&gt;0,JP$4-$H$4&lt;=$D81),JP92-IF(AND(JP$4-$H$4&gt;0,JP$4-$H$4&lt;=$D81),($D84-$D90-SUM($G94:JO94))*JP87/12,0),0))</f>
        <v>0</v>
      </c>
      <c r="JQ94" s="37">
        <f>IF(JQ$4=$D81,$D84*(1-$D89)-SUM($G94:JP94),IF(AND(JQ$4-$H$4&gt;0,JQ$4-$H$4&lt;=$D81),JQ92-IF(AND(JQ$4-$H$4&gt;0,JQ$4-$H$4&lt;=$D81),($D84-$D90-SUM($G94:JP94))*JQ87/12,0),0))</f>
        <v>0</v>
      </c>
      <c r="JR94" s="37">
        <f>IF(JR$4=$D81,$D84*(1-$D89)-SUM($G94:JQ94),IF(AND(JR$4-$H$4&gt;0,JR$4-$H$4&lt;=$D81),JR92-IF(AND(JR$4-$H$4&gt;0,JR$4-$H$4&lt;=$D81),($D84-$D90-SUM($G94:JQ94))*JR87/12,0),0))</f>
        <v>0</v>
      </c>
      <c r="JS94" s="37">
        <f>IF(JS$4=$D81,$D84*(1-$D89)-SUM($G94:JR94),IF(AND(JS$4-$H$4&gt;0,JS$4-$H$4&lt;=$D81),JS92-IF(AND(JS$4-$H$4&gt;0,JS$4-$H$4&lt;=$D81),($D84-$D90-SUM($G94:JR94))*JS87/12,0),0))</f>
        <v>0</v>
      </c>
      <c r="JT94" s="37">
        <f>IF(JT$4=$D81,$D84*(1-$D89)-SUM($G94:JS94),IF(AND(JT$4-$H$4&gt;0,JT$4-$H$4&lt;=$D81),JT92-IF(AND(JT$4-$H$4&gt;0,JT$4-$H$4&lt;=$D81),($D84-$D90-SUM($G94:JS94))*JT87/12,0),0))</f>
        <v>0</v>
      </c>
      <c r="JU94" s="37">
        <f>IF(JU$4=$D81,$D84*(1-$D89)-SUM($G94:JT94),IF(AND(JU$4-$H$4&gt;0,JU$4-$H$4&lt;=$D81),JU92-IF(AND(JU$4-$H$4&gt;0,JU$4-$H$4&lt;=$D81),($D84-$D90-SUM($G94:JT94))*JU87/12,0),0))</f>
        <v>0</v>
      </c>
      <c r="JV94" s="37">
        <f>IF(JV$4=$D81,$D84*(1-$D89)-SUM($G94:JU94),IF(AND(JV$4-$H$4&gt;0,JV$4-$H$4&lt;=$D81),JV92-IF(AND(JV$4-$H$4&gt;0,JV$4-$H$4&lt;=$D81),($D84-$D90-SUM($G94:JU94))*JV87/12,0),0))</f>
        <v>0</v>
      </c>
      <c r="JW94" s="37">
        <f>IF(JW$4=$D81,$D84*(1-$D89)-SUM($G94:JV94),IF(AND(JW$4-$H$4&gt;0,JW$4-$H$4&lt;=$D81),JW92-IF(AND(JW$4-$H$4&gt;0,JW$4-$H$4&lt;=$D81),($D84-$D90-SUM($G94:JV94))*JW87/12,0),0))</f>
        <v>0</v>
      </c>
      <c r="JX94" s="37">
        <f>IF(JX$4=$D81,$D84*(1-$D89)-SUM($G94:JW94),IF(AND(JX$4-$H$4&gt;0,JX$4-$H$4&lt;=$D81),JX92-IF(AND(JX$4-$H$4&gt;0,JX$4-$H$4&lt;=$D81),($D84-$D90-SUM($G94:JW94))*JX87/12,0),0))</f>
        <v>0</v>
      </c>
      <c r="JY94" s="37">
        <f>IF(JY$4=$D81,$D84*(1-$D89)-SUM($G94:JX94),IF(AND(JY$4-$H$4&gt;0,JY$4-$H$4&lt;=$D81),JY92-IF(AND(JY$4-$H$4&gt;0,JY$4-$H$4&lt;=$D81),($D84-$D90-SUM($G94:JX94))*JY87/12,0),0))</f>
        <v>0</v>
      </c>
      <c r="JZ94" s="37">
        <f>IF(JZ$4=$D81,$D84*(1-$D89)-SUM($G94:JY94),IF(AND(JZ$4-$H$4&gt;0,JZ$4-$H$4&lt;=$D81),JZ92-IF(AND(JZ$4-$H$4&gt;0,JZ$4-$H$4&lt;=$D81),($D84-$D90-SUM($G94:JY94))*JZ87/12,0),0))</f>
        <v>0</v>
      </c>
      <c r="KA94" s="37">
        <f>IF(KA$4=$D81,$D84*(1-$D89)-SUM($G94:JZ94),IF(AND(KA$4-$H$4&gt;0,KA$4-$H$4&lt;=$D81),KA92-IF(AND(KA$4-$H$4&gt;0,KA$4-$H$4&lt;=$D81),($D84-$D90-SUM($G94:JZ94))*KA87/12,0),0))</f>
        <v>0</v>
      </c>
      <c r="KB94" s="37">
        <f>IF(KB$4=$D81,$D84*(1-$D89)-SUM($G94:KA94),IF(AND(KB$4-$H$4&gt;0,KB$4-$H$4&lt;=$D81),KB92-IF(AND(KB$4-$H$4&gt;0,KB$4-$H$4&lt;=$D81),($D84-$D90-SUM($G94:KA94))*KB87/12,0),0))</f>
        <v>0</v>
      </c>
      <c r="KC94" s="37">
        <f>IF(KC$4=$D81,$D84*(1-$D89)-SUM($G94:KB94),IF(AND(KC$4-$H$4&gt;0,KC$4-$H$4&lt;=$D81),KC92-IF(AND(KC$4-$H$4&gt;0,KC$4-$H$4&lt;=$D81),($D84-$D90-SUM($G94:KB94))*KC87/12,0),0))</f>
        <v>0</v>
      </c>
      <c r="KD94" s="37">
        <f>IF(KD$4=$D81,$D84*(1-$D89)-SUM($G94:KC94),IF(AND(KD$4-$H$4&gt;0,KD$4-$H$4&lt;=$D81),KD92-IF(AND(KD$4-$H$4&gt;0,KD$4-$H$4&lt;=$D81),($D84-$D90-SUM($G94:KC94))*KD87/12,0),0))</f>
        <v>0</v>
      </c>
      <c r="KE94" s="37">
        <f>IF(KE$4=$D81,$D84*(1-$D89)-SUM($G94:KD94),IF(AND(KE$4-$H$4&gt;0,KE$4-$H$4&lt;=$D81),KE92-IF(AND(KE$4-$H$4&gt;0,KE$4-$H$4&lt;=$D81),($D84-$D90-SUM($G94:KD94))*KE87/12,0),0))</f>
        <v>0</v>
      </c>
      <c r="KF94" s="37">
        <f>IF(KF$4=$D81,$D84*(1-$D89)-SUM($G94:KE94),IF(AND(KF$4-$H$4&gt;0,KF$4-$H$4&lt;=$D81),KF92-IF(AND(KF$4-$H$4&gt;0,KF$4-$H$4&lt;=$D81),($D84-$D90-SUM($G94:KE94))*KF87/12,0),0))</f>
        <v>0</v>
      </c>
      <c r="KG94" s="37">
        <f>IF(KG$4=$D81,$D84*(1-$D89)-SUM($G94:KF94),IF(AND(KG$4-$H$4&gt;0,KG$4-$H$4&lt;=$D81),KG92-IF(AND(KG$4-$H$4&gt;0,KG$4-$H$4&lt;=$D81),($D84-$D90-SUM($G94:KF94))*KG87/12,0),0))</f>
        <v>0</v>
      </c>
      <c r="KH94" s="37">
        <f>IF(KH$4=$D81,$D84*(1-$D89)-SUM($G94:KG94),IF(AND(KH$4-$H$4&gt;0,KH$4-$H$4&lt;=$D81),KH92-IF(AND(KH$4-$H$4&gt;0,KH$4-$H$4&lt;=$D81),($D84-$D90-SUM($G94:KG94))*KH87/12,0),0))</f>
        <v>0</v>
      </c>
      <c r="KI94" s="37">
        <f>IF(KI$4=$D81,$D84*(1-$D89)-SUM($G94:KH94),IF(AND(KI$4-$H$4&gt;0,KI$4-$H$4&lt;=$D81),KI92-IF(AND(KI$4-$H$4&gt;0,KI$4-$H$4&lt;=$D81),($D84-$D90-SUM($G94:KH94))*KI87/12,0),0))</f>
        <v>0</v>
      </c>
      <c r="KJ94" s="37">
        <f>IF(KJ$4=$D81,$D84*(1-$D89)-SUM($G94:KI94),IF(AND(KJ$4-$H$4&gt;0,KJ$4-$H$4&lt;=$D81),KJ92-IF(AND(KJ$4-$H$4&gt;0,KJ$4-$H$4&lt;=$D81),($D84-$D90-SUM($G94:KI94))*KJ87/12,0),0))</f>
        <v>0</v>
      </c>
      <c r="KK94" s="37">
        <f>IF(KK$4=$D81,$D84*(1-$D89)-SUM($G94:KJ94),IF(AND(KK$4-$H$4&gt;0,KK$4-$H$4&lt;=$D81),KK92-IF(AND(KK$4-$H$4&gt;0,KK$4-$H$4&lt;=$D81),($D84-$D90-SUM($G94:KJ94))*KK87/12,0),0))</f>
        <v>0</v>
      </c>
      <c r="KL94" s="37">
        <f>IF(KL$4=$D81,$D84*(1-$D89)-SUM($G94:KK94),IF(AND(KL$4-$H$4&gt;0,KL$4-$H$4&lt;=$D81),KL92-IF(AND(KL$4-$H$4&gt;0,KL$4-$H$4&lt;=$D81),($D84-$D90-SUM($G94:KK94))*KL87/12,0),0))</f>
        <v>0</v>
      </c>
      <c r="KM94" s="37">
        <f>IF(KM$4=$D81,$D84*(1-$D89)-SUM($G94:KL94),IF(AND(KM$4-$H$4&gt;0,KM$4-$H$4&lt;=$D81),KM92-IF(AND(KM$4-$H$4&gt;0,KM$4-$H$4&lt;=$D81),($D84-$D90-SUM($G94:KL94))*KM87/12,0),0))</f>
        <v>0</v>
      </c>
      <c r="KN94" s="37">
        <f>IF(KN$4=$D81,$D84*(1-$D89)-SUM($G94:KM94),IF(AND(KN$4-$H$4&gt;0,KN$4-$H$4&lt;=$D81),KN92-IF(AND(KN$4-$H$4&gt;0,KN$4-$H$4&lt;=$D81),($D84-$D90-SUM($G94:KM94))*KN87/12,0),0))</f>
        <v>0</v>
      </c>
      <c r="KO94" s="37">
        <f>IF(KO$4=$D81,$D84*(1-$D89)-SUM($G94:KN94),IF(AND(KO$4-$H$4&gt;0,KO$4-$H$4&lt;=$D81),KO92-IF(AND(KO$4-$H$4&gt;0,KO$4-$H$4&lt;=$D81),($D84-$D90-SUM($G94:KN94))*KO87/12,0),0))</f>
        <v>0</v>
      </c>
      <c r="KP94" s="37">
        <f>IF(KP$4=$D81,$D84*(1-$D89)-SUM($G94:KO94),IF(AND(KP$4-$H$4&gt;0,KP$4-$H$4&lt;=$D81),KP92-IF(AND(KP$4-$H$4&gt;0,KP$4-$H$4&lt;=$D81),($D84-$D90-SUM($G94:KO94))*KP87/12,0),0))</f>
        <v>0</v>
      </c>
      <c r="KQ94" s="37">
        <f>IF(KQ$4=$D81,$D84*(1-$D89)-SUM($G94:KP94),IF(AND(KQ$4-$H$4&gt;0,KQ$4-$H$4&lt;=$D81),KQ92-IF(AND(KQ$4-$H$4&gt;0,KQ$4-$H$4&lt;=$D81),($D84-$D90-SUM($G94:KP94))*KQ87/12,0),0))</f>
        <v>0</v>
      </c>
      <c r="KR94" s="37">
        <f>IF(KR$4=$D81,$D84*(1-$D89)-SUM($G94:KQ94),IF(AND(KR$4-$H$4&gt;0,KR$4-$H$4&lt;=$D81),KR92-IF(AND(KR$4-$H$4&gt;0,KR$4-$H$4&lt;=$D81),($D84-$D90-SUM($G94:KQ94))*KR87/12,0),0))</f>
        <v>0</v>
      </c>
      <c r="KS94" s="37">
        <f>IF(KS$4=$D81,$D84*(1-$D89)-SUM($G94:KR94),IF(AND(KS$4-$H$4&gt;0,KS$4-$H$4&lt;=$D81),KS92-IF(AND(KS$4-$H$4&gt;0,KS$4-$H$4&lt;=$D81),($D84-$D90-SUM($G94:KR94))*KS87/12,0),0))</f>
        <v>0</v>
      </c>
      <c r="KT94" s="37">
        <f>IF(KT$4=$D81,$D84*(1-$D89)-SUM($G94:KS94),IF(AND(KT$4-$H$4&gt;0,KT$4-$H$4&lt;=$D81),KT92-IF(AND(KT$4-$H$4&gt;0,KT$4-$H$4&lt;=$D81),($D84-$D90-SUM($G94:KS94))*KT87/12,0),0))</f>
        <v>0</v>
      </c>
      <c r="KU94" s="37">
        <f>IF(KU$4=$D81,$D84*(1-$D89)-SUM($G94:KT94),IF(AND(KU$4-$H$4&gt;0,KU$4-$H$4&lt;=$D81),KU92-IF(AND(KU$4-$H$4&gt;0,KU$4-$H$4&lt;=$D81),($D84-$D90-SUM($G94:KT94))*KU87/12,0),0))</f>
        <v>0</v>
      </c>
      <c r="KV94" s="37">
        <f>IF(KV$4=$D81,$D84*(1-$D89)-SUM($G94:KU94),IF(AND(KV$4-$H$4&gt;0,KV$4-$H$4&lt;=$D81),KV92-IF(AND(KV$4-$H$4&gt;0,KV$4-$H$4&lt;=$D81),($D84-$D90-SUM($G94:KU94))*KV87/12,0),0))</f>
        <v>0</v>
      </c>
      <c r="KW94" s="37">
        <f>IF(KW$4=$D81,$D84*(1-$D89)-SUM($G94:KV94),IF(AND(KW$4-$H$4&gt;0,KW$4-$H$4&lt;=$D81),KW92-IF(AND(KW$4-$H$4&gt;0,KW$4-$H$4&lt;=$D81),($D84-$D90-SUM($G94:KV94))*KW87/12,0),0))</f>
        <v>0</v>
      </c>
      <c r="KX94" s="37">
        <f>IF(KX$4=$D81,$D84*(1-$D89)-SUM($G94:KW94),IF(AND(KX$4-$H$4&gt;0,KX$4-$H$4&lt;=$D81),KX92-IF(AND(KX$4-$H$4&gt;0,KX$4-$H$4&lt;=$D81),($D84-$D90-SUM($G94:KW94))*KX87/12,0),0))</f>
        <v>0</v>
      </c>
      <c r="KY94" s="37">
        <f>IF(KY$4=$D81,$D84*(1-$D89)-SUM($G94:KX94),IF(AND(KY$4-$H$4&gt;0,KY$4-$H$4&lt;=$D81),KY92-IF(AND(KY$4-$H$4&gt;0,KY$4-$H$4&lt;=$D81),($D84-$D90-SUM($G94:KX94))*KY87/12,0),0))</f>
        <v>0</v>
      </c>
      <c r="KZ94" s="37">
        <f>IF(KZ$4=$D81,$D84*(1-$D89)-SUM($G94:KY94),IF(AND(KZ$4-$H$4&gt;0,KZ$4-$H$4&lt;=$D81),KZ92-IF(AND(KZ$4-$H$4&gt;0,KZ$4-$H$4&lt;=$D81),($D84-$D90-SUM($G94:KY94))*KZ87/12,0),0))</f>
        <v>0</v>
      </c>
      <c r="LA94" s="37">
        <f>IF(LA$4=$D81,$D84*(1-$D89)-SUM($G94:KZ94),IF(AND(LA$4-$H$4&gt;0,LA$4-$H$4&lt;=$D81),LA92-IF(AND(LA$4-$H$4&gt;0,LA$4-$H$4&lt;=$D81),($D84-$D90-SUM($G94:KZ94))*LA87/12,0),0))</f>
        <v>0</v>
      </c>
      <c r="LB94" s="37">
        <f>IF(LB$4=$D81,$D84*(1-$D89)-SUM($G94:LA94),IF(AND(LB$4-$H$4&gt;0,LB$4-$H$4&lt;=$D81),LB92-IF(AND(LB$4-$H$4&gt;0,LB$4-$H$4&lt;=$D81),($D84-$D90-SUM($G94:LA94))*LB87/12,0),0))</f>
        <v>0</v>
      </c>
      <c r="LC94" s="37">
        <f>IF(LC$4=$D81,$D84*(1-$D89)-SUM($G94:LB94),IF(AND(LC$4-$H$4&gt;0,LC$4-$H$4&lt;=$D81),LC92-IF(AND(LC$4-$H$4&gt;0,LC$4-$H$4&lt;=$D81),($D84-$D90-SUM($G94:LB94))*LC87/12,0),0))</f>
        <v>0</v>
      </c>
      <c r="LD94" s="37">
        <f>IF(LD$4=$D81,$D84*(1-$D89)-SUM($G94:LC94),IF(AND(LD$4-$H$4&gt;0,LD$4-$H$4&lt;=$D81),LD92-IF(AND(LD$4-$H$4&gt;0,LD$4-$H$4&lt;=$D81),($D84-$D90-SUM($G94:LC94))*LD87/12,0),0))</f>
        <v>0</v>
      </c>
      <c r="LE94" s="37">
        <f>IF(LE$4=$D81,$D84*(1-$D89)-SUM($G94:LD94),IF(AND(LE$4-$H$4&gt;0,LE$4-$H$4&lt;=$D81),LE92-IF(AND(LE$4-$H$4&gt;0,LE$4-$H$4&lt;=$D81),($D84-$D90-SUM($G94:LD94))*LE87/12,0),0))</f>
        <v>0</v>
      </c>
      <c r="LF94" s="37">
        <f>IF(LF$4=$D81,$D84*(1-$D89)-SUM($G94:LE94),IF(AND(LF$4-$H$4&gt;0,LF$4-$H$4&lt;=$D81),LF92-IF(AND(LF$4-$H$4&gt;0,LF$4-$H$4&lt;=$D81),($D84-$D90-SUM($G94:LE94))*LF87/12,0),0))</f>
        <v>0</v>
      </c>
      <c r="LG94" s="37">
        <f>IF(LG$4=$D81,$D84*(1-$D89)-SUM($G94:LF94),IF(AND(LG$4-$H$4&gt;0,LG$4-$H$4&lt;=$D81),LG92-IF(AND(LG$4-$H$4&gt;0,LG$4-$H$4&lt;=$D81),($D84-$D90-SUM($G94:LF94))*LG87/12,0),0))</f>
        <v>0</v>
      </c>
      <c r="LH94" s="37">
        <f>IF(LH$4=$D81,$D84*(1-$D89)-SUM($G94:LG94),IF(AND(LH$4-$H$4&gt;0,LH$4-$H$4&lt;=$D81),LH92-IF(AND(LH$4-$H$4&gt;0,LH$4-$H$4&lt;=$D81),($D84-$D90-SUM($G94:LG94))*LH87/12,0),0))</f>
        <v>0</v>
      </c>
      <c r="LI94" s="37">
        <f>IF(LI$4=$D81,$D84*(1-$D89)-SUM($G94:LH94),IF(AND(LI$4-$H$4&gt;0,LI$4-$H$4&lt;=$D81),LI92-IF(AND(LI$4-$H$4&gt;0,LI$4-$H$4&lt;=$D81),($D84-$D90-SUM($G94:LH94))*LI87/12,0),0))</f>
        <v>0</v>
      </c>
      <c r="LJ94" s="37">
        <f>IF(LJ$4=$D81,$D84*(1-$D89)-SUM($G94:LI94),IF(AND(LJ$4-$H$4&gt;0,LJ$4-$H$4&lt;=$D81),LJ92-IF(AND(LJ$4-$H$4&gt;0,LJ$4-$H$4&lt;=$D81),($D84-$D90-SUM($G94:LI94))*LJ87/12,0),0))</f>
        <v>0</v>
      </c>
      <c r="LK94" s="37">
        <f>IF(LK$4=$D81,$D84*(1-$D89)-SUM($G94:LJ94),IF(AND(LK$4-$H$4&gt;0,LK$4-$H$4&lt;=$D81),LK92-IF(AND(LK$4-$H$4&gt;0,LK$4-$H$4&lt;=$D81),($D84-$D90-SUM($G94:LJ94))*LK87/12,0),0))</f>
        <v>0</v>
      </c>
      <c r="LL94" s="37">
        <f>IF(LL$4=$D81,$D84*(1-$D89)-SUM($G94:LK94),IF(AND(LL$4-$H$4&gt;0,LL$4-$H$4&lt;=$D81),LL92-IF(AND(LL$4-$H$4&gt;0,LL$4-$H$4&lt;=$D81),($D84-$D90-SUM($G94:LK94))*LL87/12,0),0))</f>
        <v>0</v>
      </c>
      <c r="LM94" s="37">
        <f>IF(LM$4=$D81,$D84*(1-$D89)-SUM($G94:LL94),IF(AND(LM$4-$H$4&gt;0,LM$4-$H$4&lt;=$D81),LM92-IF(AND(LM$4-$H$4&gt;0,LM$4-$H$4&lt;=$D81),($D84-$D90-SUM($G94:LL94))*LM87/12,0),0))</f>
        <v>0</v>
      </c>
      <c r="LN94" s="37">
        <f>IF(LN$4=$D81,$D84*(1-$D89)-SUM($G94:LM94),IF(AND(LN$4-$H$4&gt;0,LN$4-$H$4&lt;=$D81),LN92-IF(AND(LN$4-$H$4&gt;0,LN$4-$H$4&lt;=$D81),($D84-$D90-SUM($G94:LM94))*LN87/12,0),0))</f>
        <v>0</v>
      </c>
      <c r="LO94" s="37">
        <f>IF(LO$4=$D81,$D84*(1-$D89)-SUM($G94:LN94),IF(AND(LO$4-$H$4&gt;0,LO$4-$H$4&lt;=$D81),LO92-IF(AND(LO$4-$H$4&gt;0,LO$4-$H$4&lt;=$D81),($D84-$D90-SUM($G94:LN94))*LO87/12,0),0))</f>
        <v>0</v>
      </c>
      <c r="LP94" s="37">
        <f>IF(LP$4=$D81,$D84*(1-$D89)-SUM($G94:LO94),IF(AND(LP$4-$H$4&gt;0,LP$4-$H$4&lt;=$D81),LP92-IF(AND(LP$4-$H$4&gt;0,LP$4-$H$4&lt;=$D81),($D84-$D90-SUM($G94:LO94))*LP87/12,0),0))</f>
        <v>0</v>
      </c>
      <c r="LQ94" s="37">
        <f>IF(LQ$4=$D81,$D84*(1-$D89)-SUM($G94:LP94),IF(AND(LQ$4-$H$4&gt;0,LQ$4-$H$4&lt;=$D81),LQ92-IF(AND(LQ$4-$H$4&gt;0,LQ$4-$H$4&lt;=$D81),($D84-$D90-SUM($G94:LP94))*LQ87/12,0),0))</f>
        <v>0</v>
      </c>
      <c r="LR94" s="37">
        <f>IF(LR$4=$D81,$D84*(1-$D89)-SUM($G94:LQ94),IF(AND(LR$4-$H$4&gt;0,LR$4-$H$4&lt;=$D81),LR92-IF(AND(LR$4-$H$4&gt;0,LR$4-$H$4&lt;=$D81),($D84-$D90-SUM($G94:LQ94))*LR87/12,0),0))</f>
        <v>0</v>
      </c>
      <c r="LS94" s="37">
        <f>IF(LS$4=$D81,$D84*(1-$D89)-SUM($G94:LR94),IF(AND(LS$4-$H$4&gt;0,LS$4-$H$4&lt;=$D81),LS92-IF(AND(LS$4-$H$4&gt;0,LS$4-$H$4&lt;=$D81),($D84-$D90-SUM($G94:LR94))*LS87/12,0),0))</f>
        <v>0</v>
      </c>
      <c r="LT94" s="37">
        <f>IF(LT$4=$D81,$D84*(1-$D89)-SUM($G94:LS94),IF(AND(LT$4-$H$4&gt;0,LT$4-$H$4&lt;=$D81),LT92-IF(AND(LT$4-$H$4&gt;0,LT$4-$H$4&lt;=$D81),($D84-$D90-SUM($G94:LS94))*LT87/12,0),0))</f>
        <v>0</v>
      </c>
      <c r="LU94" s="37">
        <f>IF(LU$4=$D81,$D84*(1-$D89)-SUM($G94:LT94),IF(AND(LU$4-$H$4&gt;0,LU$4-$H$4&lt;=$D81),LU92-IF(AND(LU$4-$H$4&gt;0,LU$4-$H$4&lt;=$D81),($D84-$D90-SUM($G94:LT94))*LU87/12,0),0))</f>
        <v>0</v>
      </c>
      <c r="LV94" s="37">
        <f>IF(LV$4=$D81,$D84*(1-$D89)-SUM($G94:LU94),IF(AND(LV$4-$H$4&gt;0,LV$4-$H$4&lt;=$D81),LV92-IF(AND(LV$4-$H$4&gt;0,LV$4-$H$4&lt;=$D81),($D84-$D90-SUM($G94:LU94))*LV87/12,0),0))</f>
        <v>0</v>
      </c>
      <c r="LW94" s="37">
        <f>IF(LW$4=$D81,$D84*(1-$D89)-SUM($G94:LV94),IF(AND(LW$4-$H$4&gt;0,LW$4-$H$4&lt;=$D81),LW92-IF(AND(LW$4-$H$4&gt;0,LW$4-$H$4&lt;=$D81),($D84-$D90-SUM($G94:LV94))*LW87/12,0),0))</f>
        <v>0</v>
      </c>
      <c r="LX94" s="37">
        <f>IF(LX$4=$D81,$D84*(1-$D89)-SUM($G94:LW94),IF(AND(LX$4-$H$4&gt;0,LX$4-$H$4&lt;=$D81),LX92-IF(AND(LX$4-$H$4&gt;0,LX$4-$H$4&lt;=$D81),($D84-$D90-SUM($G94:LW94))*LX87/12,0),0))</f>
        <v>0</v>
      </c>
      <c r="LY94" s="37">
        <f>IF(LY$4=$D81,$D84*(1-$D89)-SUM($G94:LX94),IF(AND(LY$4-$H$4&gt;0,LY$4-$H$4&lt;=$D81),LY92-IF(AND(LY$4-$H$4&gt;0,LY$4-$H$4&lt;=$D81),($D84-$D90-SUM($G94:LX94))*LY87/12,0),0))</f>
        <v>0</v>
      </c>
      <c r="LZ94" s="37">
        <f>IF(LZ$4=$D81,$D84*(1-$D89)-SUM($G94:LY94),IF(AND(LZ$4-$H$4&gt;0,LZ$4-$H$4&lt;=$D81),LZ92-IF(AND(LZ$4-$H$4&gt;0,LZ$4-$H$4&lt;=$D81),($D84-$D90-SUM($G94:LY94))*LZ87/12,0),0))</f>
        <v>0</v>
      </c>
      <c r="MA94" s="37">
        <f>IF(MA$4=$D81,$D84*(1-$D89)-SUM($G94:LZ94),IF(AND(MA$4-$H$4&gt;0,MA$4-$H$4&lt;=$D81),MA92-IF(AND(MA$4-$H$4&gt;0,MA$4-$H$4&lt;=$D81),($D84-$D90-SUM($G94:LZ94))*MA87/12,0),0))</f>
        <v>0</v>
      </c>
      <c r="MB94" s="37">
        <f>IF(MB$4=$D81,$D84*(1-$D89)-SUM($G94:MA94),IF(AND(MB$4-$H$4&gt;0,MB$4-$H$4&lt;=$D81),MB92-IF(AND(MB$4-$H$4&gt;0,MB$4-$H$4&lt;=$D81),($D84-$D90-SUM($G94:MA94))*MB87/12,0),0))</f>
        <v>0</v>
      </c>
      <c r="MC94" s="37">
        <f>IF(MC$4=$D81,$D84*(1-$D89)-SUM($G94:MB94),IF(AND(MC$4-$H$4&gt;0,MC$4-$H$4&lt;=$D81),MC92-IF(AND(MC$4-$H$4&gt;0,MC$4-$H$4&lt;=$D81),($D84-$D90-SUM($G94:MB94))*MC87/12,0),0))</f>
        <v>0</v>
      </c>
      <c r="MD94" s="37">
        <f>IF(MD$4=$D81,$D84*(1-$D89)-SUM($G94:MC94),IF(AND(MD$4-$H$4&gt;0,MD$4-$H$4&lt;=$D81),MD92-IF(AND(MD$4-$H$4&gt;0,MD$4-$H$4&lt;=$D81),($D84-$D90-SUM($G94:MC94))*MD87/12,0),0))</f>
        <v>0</v>
      </c>
      <c r="ME94" s="37">
        <f>IF(ME$4=$D81,$D84*(1-$D89)-SUM($G94:MD94),IF(AND(ME$4-$H$4&gt;0,ME$4-$H$4&lt;=$D81),ME92-IF(AND(ME$4-$H$4&gt;0,ME$4-$H$4&lt;=$D81),($D84-$D90-SUM($G94:MD94))*ME87/12,0),0))</f>
        <v>0</v>
      </c>
      <c r="MF94" s="37">
        <f>IF(MF$4=$D81,$D84*(1-$D89)-SUM($G94:ME94),IF(AND(MF$4-$H$4&gt;0,MF$4-$H$4&lt;=$D81),MF92-IF(AND(MF$4-$H$4&gt;0,MF$4-$H$4&lt;=$D81),($D84-$D90-SUM($G94:ME94))*MF87/12,0),0))</f>
        <v>0</v>
      </c>
      <c r="MG94" s="37">
        <f>IF(MG$4=$D81,$D84*(1-$D89)-SUM($G94:MF94),IF(AND(MG$4-$H$4&gt;0,MG$4-$H$4&lt;=$D81),MG92-IF(AND(MG$4-$H$4&gt;0,MG$4-$H$4&lt;=$D81),($D84-$D90-SUM($G94:MF94))*MG87/12,0),0))</f>
        <v>0</v>
      </c>
      <c r="MH94" s="37">
        <f>IF(MH$4=$D81,$D84*(1-$D89)-SUM($G94:MG94),IF(AND(MH$4-$H$4&gt;0,MH$4-$H$4&lt;=$D81),MH92-IF(AND(MH$4-$H$4&gt;0,MH$4-$H$4&lt;=$D81),($D84-$D90-SUM($G94:MG94))*MH87/12,0),0))</f>
        <v>0</v>
      </c>
      <c r="MI94" s="37">
        <f>IF(MI$4=$D81,$D84*(1-$D89)-SUM($G94:MH94),IF(AND(MI$4-$H$4&gt;0,MI$4-$H$4&lt;=$D81),MI92-IF(AND(MI$4-$H$4&gt;0,MI$4-$H$4&lt;=$D81),($D84-$D90-SUM($G94:MH94))*MI87/12,0),0))</f>
        <v>0</v>
      </c>
      <c r="MJ94" s="37">
        <f>IF(MJ$4=$D81,$D84*(1-$D89)-SUM($G94:MI94),IF(AND(MJ$4-$H$4&gt;0,MJ$4-$H$4&lt;=$D81),MJ92-IF(AND(MJ$4-$H$4&gt;0,MJ$4-$H$4&lt;=$D81),($D84-$D90-SUM($G94:MI94))*MJ87/12,0),0))</f>
        <v>0</v>
      </c>
      <c r="MK94" s="37">
        <f>IF(MK$4=$D81,$D84*(1-$D89)-SUM($G94:MJ94),IF(AND(MK$4-$H$4&gt;0,MK$4-$H$4&lt;=$D81),MK92-IF(AND(MK$4-$H$4&gt;0,MK$4-$H$4&lt;=$D81),($D84-$D90-SUM($G94:MJ94))*MK87/12,0),0))</f>
        <v>0</v>
      </c>
      <c r="ML94" s="37">
        <f>IF(ML$4=$D81,$D84*(1-$D89)-SUM($G94:MK94),IF(AND(ML$4-$H$4&gt;0,ML$4-$H$4&lt;=$D81),ML92-IF(AND(ML$4-$H$4&gt;0,ML$4-$H$4&lt;=$D81),($D84-$D90-SUM($G94:MK94))*ML87/12,0),0))</f>
        <v>0</v>
      </c>
      <c r="MM94" s="37">
        <f>IF(MM$4=$D81,$D84*(1-$D89)-SUM($G94:ML94),IF(AND(MM$4-$H$4&gt;0,MM$4-$H$4&lt;=$D81),MM92-IF(AND(MM$4-$H$4&gt;0,MM$4-$H$4&lt;=$D81),($D84-$D90-SUM($G94:ML94))*MM87/12,0),0))</f>
        <v>0</v>
      </c>
      <c r="MN94" s="37">
        <f>IF(MN$4=$D81,$D84*(1-$D89)-SUM($G94:MM94),IF(AND(MN$4-$H$4&gt;0,MN$4-$H$4&lt;=$D81),MN92-IF(AND(MN$4-$H$4&gt;0,MN$4-$H$4&lt;=$D81),($D84-$D90-SUM($G94:MM94))*MN87/12,0),0))</f>
        <v>0</v>
      </c>
      <c r="MO94" s="37">
        <f>IF(MO$4=$D81,$D84*(1-$D89)-SUM($G94:MN94),IF(AND(MO$4-$H$4&gt;0,MO$4-$H$4&lt;=$D81),MO92-IF(AND(MO$4-$H$4&gt;0,MO$4-$H$4&lt;=$D81),($D84-$D90-SUM($G94:MN94))*MO87/12,0),0))</f>
        <v>0</v>
      </c>
      <c r="MP94" s="37">
        <f>IF(MP$4=$D81,$D84*(1-$D89)-SUM($G94:MO94),IF(AND(MP$4-$H$4&gt;0,MP$4-$H$4&lt;=$D81),MP92-IF(AND(MP$4-$H$4&gt;0,MP$4-$H$4&lt;=$D81),($D84-$D90-SUM($G94:MO94))*MP87/12,0),0))</f>
        <v>0</v>
      </c>
      <c r="MQ94" s="37">
        <f>IF(MQ$4=$D81,$D84*(1-$D89)-SUM($G94:MP94),IF(AND(MQ$4-$H$4&gt;0,MQ$4-$H$4&lt;=$D81),MQ92-IF(AND(MQ$4-$H$4&gt;0,MQ$4-$H$4&lt;=$D81),($D84-$D90-SUM($G94:MP94))*MQ87/12,0),0))</f>
        <v>0</v>
      </c>
      <c r="MR94" s="37">
        <f>IF(MR$4=$D81,$D84*(1-$D89)-SUM($G94:MQ94),IF(AND(MR$4-$H$4&gt;0,MR$4-$H$4&lt;=$D81),MR92-IF(AND(MR$4-$H$4&gt;0,MR$4-$H$4&lt;=$D81),($D84-$D90-SUM($G94:MQ94))*MR87/12,0),0))</f>
        <v>0</v>
      </c>
      <c r="MS94" s="37">
        <f>IF(MS$4=$D81,$D84*(1-$D89)-SUM($G94:MR94),IF(AND(MS$4-$H$4&gt;0,MS$4-$H$4&lt;=$D81),MS92-IF(AND(MS$4-$H$4&gt;0,MS$4-$H$4&lt;=$D81),($D84-$D90-SUM($G94:MR94))*MS87/12,0),0))</f>
        <v>0</v>
      </c>
      <c r="MT94" s="37">
        <f>IF(MT$4=$D81,$D84*(1-$D89)-SUM($G94:MS94),IF(AND(MT$4-$H$4&gt;0,MT$4-$H$4&lt;=$D81),MT92-IF(AND(MT$4-$H$4&gt;0,MT$4-$H$4&lt;=$D81),($D84-$D90-SUM($G94:MS94))*MT87/12,0),0))</f>
        <v>0</v>
      </c>
      <c r="MU94" s="37">
        <f>IF(MU$4=$D81,$D84*(1-$D89)-SUM($G94:MT94),IF(AND(MU$4-$H$4&gt;0,MU$4-$H$4&lt;=$D81),MU92-IF(AND(MU$4-$H$4&gt;0,MU$4-$H$4&lt;=$D81),($D84-$D90-SUM($G94:MT94))*MU87/12,0),0))</f>
        <v>0</v>
      </c>
      <c r="MV94" s="37">
        <f>IF(MV$4=$D81,$D84*(1-$D89)-SUM($G94:MU94),IF(AND(MV$4-$H$4&gt;0,MV$4-$H$4&lt;=$D81),MV92-IF(AND(MV$4-$H$4&gt;0,MV$4-$H$4&lt;=$D81),($D84-$D90-SUM($G94:MU94))*MV87/12,0),0))</f>
        <v>0</v>
      </c>
      <c r="MW94" s="37">
        <f>IF(MW$4=$D81,$D84*(1-$D89)-SUM($G94:MV94),IF(AND(MW$4-$H$4&gt;0,MW$4-$H$4&lt;=$D81),MW92-IF(AND(MW$4-$H$4&gt;0,MW$4-$H$4&lt;=$D81),($D84-$D90-SUM($G94:MV94))*MW87/12,0),0))</f>
        <v>0</v>
      </c>
      <c r="MX94" s="37">
        <f>IF(MX$4=$D81,$D84*(1-$D89)-SUM($G94:MW94),IF(AND(MX$4-$H$4&gt;0,MX$4-$H$4&lt;=$D81),MX92-IF(AND(MX$4-$H$4&gt;0,MX$4-$H$4&lt;=$D81),($D84-$D90-SUM($G94:MW94))*MX87/12,0),0))</f>
        <v>0</v>
      </c>
      <c r="MY94" s="37">
        <f>IF(MY$4=$D81,$D84*(1-$D89)-SUM($G94:MX94),IF(AND(MY$4-$H$4&gt;0,MY$4-$H$4&lt;=$D81),MY92-IF(AND(MY$4-$H$4&gt;0,MY$4-$H$4&lt;=$D81),($D84-$D90-SUM($G94:MX94))*MY87/12,0),0))</f>
        <v>0</v>
      </c>
      <c r="MZ94" s="37">
        <f>IF(MZ$4=$D81,$D84*(1-$D89)-SUM($G94:MY94),IF(AND(MZ$4-$H$4&gt;0,MZ$4-$H$4&lt;=$D81),MZ92-IF(AND(MZ$4-$H$4&gt;0,MZ$4-$H$4&lt;=$D81),($D84-$D90-SUM($G94:MY94))*MZ87/12,0),0))</f>
        <v>0</v>
      </c>
      <c r="NA94" s="37">
        <f>IF(NA$4=$D81,$D84*(1-$D89)-SUM($G94:MZ94),IF(AND(NA$4-$H$4&gt;0,NA$4-$H$4&lt;=$D81),NA92-IF(AND(NA$4-$H$4&gt;0,NA$4-$H$4&lt;=$D81),($D84-$D90-SUM($G94:MZ94))*NA87/12,0),0))</f>
        <v>0</v>
      </c>
      <c r="NB94" s="37">
        <f>IF(NB$4=$D81,$D84*(1-$D89)-SUM($G94:NA94),IF(AND(NB$4-$H$4&gt;0,NB$4-$H$4&lt;=$D81),NB92-IF(AND(NB$4-$H$4&gt;0,NB$4-$H$4&lt;=$D81),($D84-$D90-SUM($G94:NA94))*NB87/12,0),0))</f>
        <v>0</v>
      </c>
      <c r="NC94" s="37">
        <f>IF(NC$4=$D81,$D84*(1-$D89)-SUM($G94:NB94),IF(AND(NC$4-$H$4&gt;0,NC$4-$H$4&lt;=$D81),NC92-IF(AND(NC$4-$H$4&gt;0,NC$4-$H$4&lt;=$D81),($D84-$D90-SUM($G94:NB94))*NC87/12,0),0))</f>
        <v>0</v>
      </c>
      <c r="ND94" s="37">
        <f>IF(ND$4=$D81,$D84*(1-$D89)-SUM($G94:NC94),IF(AND(ND$4-$H$4&gt;0,ND$4-$H$4&lt;=$D81),ND92-IF(AND(ND$4-$H$4&gt;0,ND$4-$H$4&lt;=$D81),($D84-$D90-SUM($G94:NC94))*ND87/12,0),0))</f>
        <v>0</v>
      </c>
    </row>
    <row r="95" spans="1:368" x14ac:dyDescent="0.25">
      <c r="A95" s="4"/>
    </row>
    <row r="96" spans="1:368" s="47" customFormat="1" x14ac:dyDescent="0.25">
      <c r="B96" s="47" t="s">
        <v>20</v>
      </c>
      <c r="C96" s="48"/>
      <c r="D96" s="49"/>
      <c r="G96" s="48" t="s">
        <v>1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50">
        <v>0</v>
      </c>
      <c r="U96" s="50">
        <v>0</v>
      </c>
      <c r="V96" s="50">
        <v>0</v>
      </c>
      <c r="W96" s="50">
        <v>0</v>
      </c>
      <c r="X96" s="50">
        <v>0</v>
      </c>
      <c r="Y96" s="50">
        <v>0</v>
      </c>
      <c r="Z96" s="50">
        <v>0</v>
      </c>
      <c r="AA96" s="50">
        <v>0</v>
      </c>
      <c r="AB96" s="50">
        <v>0</v>
      </c>
      <c r="AC96" s="50">
        <v>0</v>
      </c>
      <c r="AD96" s="50">
        <v>0</v>
      </c>
      <c r="AE96" s="50">
        <v>0</v>
      </c>
      <c r="AF96" s="50">
        <v>0</v>
      </c>
      <c r="AG96" s="50">
        <v>0</v>
      </c>
      <c r="AH96" s="50">
        <v>0</v>
      </c>
      <c r="AI96" s="50">
        <v>0</v>
      </c>
      <c r="AJ96" s="50">
        <v>0</v>
      </c>
      <c r="AK96" s="50">
        <v>0</v>
      </c>
      <c r="AL96" s="50">
        <v>0</v>
      </c>
      <c r="AM96" s="50">
        <v>0</v>
      </c>
      <c r="AN96" s="50">
        <v>0</v>
      </c>
      <c r="AO96" s="50">
        <v>0</v>
      </c>
      <c r="AP96" s="50">
        <v>0</v>
      </c>
      <c r="AQ96" s="50">
        <v>0</v>
      </c>
      <c r="AR96" s="50">
        <v>0</v>
      </c>
      <c r="AS96" s="50">
        <v>0</v>
      </c>
      <c r="AT96" s="50">
        <v>0</v>
      </c>
      <c r="AU96" s="50">
        <v>0</v>
      </c>
      <c r="AV96" s="50">
        <v>0</v>
      </c>
      <c r="AW96" s="50">
        <v>0</v>
      </c>
      <c r="AX96" s="50">
        <v>0</v>
      </c>
      <c r="AY96" s="50">
        <v>0</v>
      </c>
      <c r="AZ96" s="50">
        <v>0</v>
      </c>
      <c r="BA96" s="50">
        <v>0</v>
      </c>
      <c r="BB96" s="50">
        <v>0</v>
      </c>
      <c r="BC96" s="50">
        <v>0</v>
      </c>
      <c r="BD96" s="50">
        <v>0</v>
      </c>
      <c r="BE96" s="50">
        <v>0</v>
      </c>
      <c r="BF96" s="50">
        <v>0</v>
      </c>
      <c r="BG96" s="50">
        <v>0</v>
      </c>
      <c r="BH96" s="50">
        <v>0</v>
      </c>
      <c r="BI96" s="50">
        <v>0</v>
      </c>
      <c r="BJ96" s="50">
        <v>0</v>
      </c>
      <c r="BK96" s="50">
        <v>0</v>
      </c>
      <c r="BL96" s="50">
        <v>0</v>
      </c>
      <c r="BM96" s="50">
        <v>0</v>
      </c>
      <c r="BN96" s="50">
        <v>0</v>
      </c>
      <c r="BO96" s="50">
        <v>0</v>
      </c>
      <c r="BP96" s="50">
        <v>0</v>
      </c>
      <c r="BQ96" s="50">
        <v>0</v>
      </c>
      <c r="BR96" s="50">
        <v>0</v>
      </c>
      <c r="BS96" s="50">
        <v>0</v>
      </c>
      <c r="BT96" s="50">
        <v>0</v>
      </c>
      <c r="BU96" s="50">
        <v>0</v>
      </c>
      <c r="BV96" s="50">
        <v>0</v>
      </c>
      <c r="BW96" s="50">
        <v>0</v>
      </c>
      <c r="BX96" s="50">
        <v>0</v>
      </c>
      <c r="BY96" s="50">
        <v>0</v>
      </c>
      <c r="BZ96" s="50">
        <v>0</v>
      </c>
      <c r="CA96" s="50">
        <v>0</v>
      </c>
      <c r="CB96" s="50">
        <v>0</v>
      </c>
      <c r="CC96" s="50">
        <v>0</v>
      </c>
      <c r="CD96" s="50">
        <v>0</v>
      </c>
      <c r="CE96" s="50">
        <v>0</v>
      </c>
      <c r="CF96" s="50">
        <v>0</v>
      </c>
      <c r="CG96" s="50">
        <v>0</v>
      </c>
      <c r="CH96" s="50">
        <v>0</v>
      </c>
      <c r="CI96" s="50">
        <v>0</v>
      </c>
      <c r="CJ96" s="50">
        <v>0</v>
      </c>
      <c r="CK96" s="50">
        <v>0</v>
      </c>
      <c r="CL96" s="50">
        <v>0</v>
      </c>
      <c r="CM96" s="50">
        <v>0</v>
      </c>
      <c r="CN96" s="50">
        <v>0</v>
      </c>
      <c r="CO96" s="50">
        <v>0</v>
      </c>
      <c r="CP96" s="50">
        <v>0</v>
      </c>
      <c r="CQ96" s="50">
        <v>0</v>
      </c>
      <c r="CR96" s="50">
        <v>0</v>
      </c>
      <c r="CS96" s="50">
        <v>0</v>
      </c>
      <c r="CT96" s="50">
        <v>0</v>
      </c>
      <c r="CU96" s="50">
        <v>0</v>
      </c>
      <c r="CV96" s="50">
        <v>0</v>
      </c>
      <c r="CW96" s="50">
        <v>0</v>
      </c>
      <c r="CX96" s="50">
        <v>0</v>
      </c>
      <c r="CY96" s="50">
        <v>0</v>
      </c>
      <c r="CZ96" s="50">
        <v>0</v>
      </c>
      <c r="DA96" s="50">
        <v>0</v>
      </c>
      <c r="DB96" s="50">
        <v>0</v>
      </c>
      <c r="DC96" s="50">
        <v>0</v>
      </c>
      <c r="DD96" s="50">
        <v>0</v>
      </c>
      <c r="DE96" s="50">
        <v>0</v>
      </c>
      <c r="DF96" s="50">
        <v>0</v>
      </c>
      <c r="DG96" s="50">
        <v>0</v>
      </c>
      <c r="DH96" s="50">
        <v>0</v>
      </c>
      <c r="DI96" s="50">
        <v>0</v>
      </c>
      <c r="DJ96" s="50">
        <v>0</v>
      </c>
      <c r="DK96" s="50">
        <v>0</v>
      </c>
      <c r="DL96" s="50">
        <v>0</v>
      </c>
      <c r="DM96" s="50">
        <v>0</v>
      </c>
      <c r="DN96" s="50">
        <v>0</v>
      </c>
      <c r="DO96" s="50">
        <v>0</v>
      </c>
      <c r="DP96" s="50">
        <v>0</v>
      </c>
      <c r="DQ96" s="50">
        <v>0</v>
      </c>
      <c r="DR96" s="50">
        <v>0</v>
      </c>
      <c r="DS96" s="50">
        <v>0</v>
      </c>
      <c r="DT96" s="50">
        <v>0</v>
      </c>
      <c r="DU96" s="50">
        <v>0</v>
      </c>
      <c r="DV96" s="50">
        <v>0</v>
      </c>
      <c r="DW96" s="50">
        <v>0</v>
      </c>
      <c r="DX96" s="50">
        <v>0</v>
      </c>
      <c r="DY96" s="50">
        <v>0</v>
      </c>
      <c r="DZ96" s="50">
        <v>0</v>
      </c>
      <c r="EA96" s="50">
        <v>0</v>
      </c>
      <c r="EB96" s="50">
        <v>0</v>
      </c>
      <c r="EC96" s="50">
        <v>0</v>
      </c>
      <c r="ED96" s="50">
        <v>0</v>
      </c>
      <c r="EE96" s="50">
        <v>0</v>
      </c>
      <c r="EF96" s="50">
        <v>0</v>
      </c>
      <c r="EG96" s="50">
        <v>0</v>
      </c>
      <c r="EH96" s="50">
        <v>0</v>
      </c>
      <c r="EI96" s="50">
        <v>0</v>
      </c>
      <c r="EJ96" s="50">
        <v>0</v>
      </c>
      <c r="EK96" s="50">
        <v>0</v>
      </c>
      <c r="EL96" s="50">
        <v>0</v>
      </c>
      <c r="EM96" s="50">
        <v>0</v>
      </c>
      <c r="EN96" s="50">
        <v>0</v>
      </c>
      <c r="EO96" s="50">
        <v>0</v>
      </c>
      <c r="EP96" s="50">
        <v>0</v>
      </c>
      <c r="EQ96" s="50">
        <v>0</v>
      </c>
      <c r="ER96" s="50">
        <v>0</v>
      </c>
      <c r="ES96" s="50">
        <v>0</v>
      </c>
      <c r="ET96" s="50">
        <v>0</v>
      </c>
      <c r="EU96" s="50">
        <v>0</v>
      </c>
      <c r="EV96" s="50">
        <v>0</v>
      </c>
      <c r="EW96" s="50">
        <v>0</v>
      </c>
      <c r="EX96" s="50">
        <v>0</v>
      </c>
      <c r="EY96" s="50">
        <v>0</v>
      </c>
      <c r="EZ96" s="50">
        <v>0</v>
      </c>
      <c r="FA96" s="50">
        <v>0</v>
      </c>
      <c r="FB96" s="50">
        <v>0</v>
      </c>
      <c r="FC96" s="50">
        <v>0</v>
      </c>
      <c r="FD96" s="50">
        <v>0</v>
      </c>
      <c r="FE96" s="50">
        <v>0</v>
      </c>
      <c r="FF96" s="50">
        <v>0</v>
      </c>
      <c r="FG96" s="50">
        <v>0</v>
      </c>
      <c r="FH96" s="50">
        <v>0</v>
      </c>
      <c r="FI96" s="50">
        <v>0</v>
      </c>
      <c r="FJ96" s="50">
        <v>0</v>
      </c>
      <c r="FK96" s="50">
        <v>0</v>
      </c>
      <c r="FL96" s="50">
        <v>0</v>
      </c>
      <c r="FM96" s="50">
        <v>0</v>
      </c>
      <c r="FN96" s="50">
        <v>0</v>
      </c>
      <c r="FO96" s="50">
        <v>0</v>
      </c>
      <c r="FP96" s="50">
        <v>0</v>
      </c>
      <c r="FQ96" s="50">
        <v>0</v>
      </c>
      <c r="FR96" s="50">
        <v>0</v>
      </c>
      <c r="FS96" s="50">
        <v>0</v>
      </c>
      <c r="FT96" s="50">
        <v>0</v>
      </c>
      <c r="FU96" s="50">
        <v>0</v>
      </c>
      <c r="FV96" s="50">
        <v>0</v>
      </c>
      <c r="FW96" s="50">
        <v>0</v>
      </c>
      <c r="FX96" s="50">
        <v>0</v>
      </c>
      <c r="FY96" s="50">
        <v>0</v>
      </c>
      <c r="FZ96" s="50">
        <v>0</v>
      </c>
      <c r="GA96" s="50">
        <v>0</v>
      </c>
      <c r="GB96" s="50">
        <v>0</v>
      </c>
      <c r="GC96" s="50">
        <v>0</v>
      </c>
      <c r="GD96" s="50">
        <v>0</v>
      </c>
      <c r="GE96" s="50">
        <v>0</v>
      </c>
      <c r="GF96" s="50">
        <v>0</v>
      </c>
      <c r="GG96" s="50">
        <v>0</v>
      </c>
      <c r="GH96" s="50">
        <v>0</v>
      </c>
      <c r="GI96" s="50">
        <v>0</v>
      </c>
      <c r="GJ96" s="50">
        <v>0</v>
      </c>
      <c r="GK96" s="50">
        <v>0</v>
      </c>
      <c r="GL96" s="50">
        <v>0</v>
      </c>
      <c r="GM96" s="50">
        <v>0</v>
      </c>
      <c r="GN96" s="50">
        <v>0</v>
      </c>
      <c r="GO96" s="50">
        <v>0</v>
      </c>
      <c r="GP96" s="50">
        <v>0</v>
      </c>
      <c r="GQ96" s="50">
        <v>0</v>
      </c>
      <c r="GR96" s="50">
        <v>0</v>
      </c>
      <c r="GS96" s="50">
        <v>0</v>
      </c>
      <c r="GT96" s="50">
        <v>0</v>
      </c>
      <c r="GU96" s="50">
        <v>0</v>
      </c>
      <c r="GV96" s="50">
        <v>0</v>
      </c>
      <c r="GW96" s="50">
        <v>0</v>
      </c>
      <c r="GX96" s="50">
        <v>0</v>
      </c>
      <c r="GY96" s="50">
        <v>0</v>
      </c>
      <c r="GZ96" s="50">
        <v>0</v>
      </c>
      <c r="HA96" s="50">
        <v>0</v>
      </c>
      <c r="HB96" s="50">
        <v>0</v>
      </c>
      <c r="HC96" s="50">
        <v>0</v>
      </c>
      <c r="HD96" s="50">
        <v>0</v>
      </c>
      <c r="HE96" s="50">
        <v>0</v>
      </c>
      <c r="HF96" s="50">
        <v>0</v>
      </c>
      <c r="HG96" s="50">
        <v>0</v>
      </c>
      <c r="HH96" s="50">
        <v>0</v>
      </c>
      <c r="HI96" s="50">
        <v>0</v>
      </c>
      <c r="HJ96" s="50">
        <v>0</v>
      </c>
      <c r="HK96" s="50">
        <v>0</v>
      </c>
      <c r="HL96" s="50">
        <v>0</v>
      </c>
      <c r="HM96" s="50">
        <v>0</v>
      </c>
      <c r="HN96" s="50">
        <v>0</v>
      </c>
      <c r="HO96" s="50">
        <v>0</v>
      </c>
      <c r="HP96" s="50">
        <v>0</v>
      </c>
      <c r="HQ96" s="50">
        <v>0</v>
      </c>
      <c r="HR96" s="50">
        <v>0</v>
      </c>
      <c r="HS96" s="50">
        <v>0</v>
      </c>
      <c r="HT96" s="50">
        <v>0</v>
      </c>
      <c r="HU96" s="50">
        <v>0</v>
      </c>
      <c r="HV96" s="50">
        <v>0</v>
      </c>
      <c r="HW96" s="50">
        <v>0</v>
      </c>
      <c r="HX96" s="50">
        <v>0</v>
      </c>
      <c r="HY96" s="50">
        <v>0</v>
      </c>
      <c r="HZ96" s="50">
        <v>0</v>
      </c>
      <c r="IA96" s="50">
        <v>0</v>
      </c>
      <c r="IB96" s="50">
        <v>0</v>
      </c>
      <c r="IC96" s="50">
        <v>0</v>
      </c>
      <c r="ID96" s="50">
        <v>0</v>
      </c>
      <c r="IE96" s="50">
        <v>0</v>
      </c>
      <c r="IF96" s="50">
        <v>0</v>
      </c>
      <c r="IG96" s="50">
        <v>0</v>
      </c>
      <c r="IH96" s="50">
        <v>0</v>
      </c>
      <c r="II96" s="50">
        <v>0</v>
      </c>
      <c r="IJ96" s="50">
        <v>0</v>
      </c>
      <c r="IK96" s="50">
        <v>0</v>
      </c>
      <c r="IL96" s="50">
        <v>0</v>
      </c>
      <c r="IM96" s="50">
        <v>0</v>
      </c>
      <c r="IN96" s="50">
        <v>0</v>
      </c>
      <c r="IO96" s="50">
        <v>0</v>
      </c>
      <c r="IP96" s="50">
        <v>0</v>
      </c>
      <c r="IQ96" s="50">
        <v>0</v>
      </c>
      <c r="IR96" s="50">
        <v>0</v>
      </c>
      <c r="IS96" s="50">
        <v>0</v>
      </c>
      <c r="IT96" s="50">
        <v>0</v>
      </c>
      <c r="IU96" s="50">
        <v>0</v>
      </c>
      <c r="IV96" s="50">
        <v>0</v>
      </c>
      <c r="IW96" s="50">
        <v>0</v>
      </c>
      <c r="IX96" s="50">
        <v>0</v>
      </c>
      <c r="IY96" s="50">
        <v>0</v>
      </c>
      <c r="IZ96" s="50">
        <v>0</v>
      </c>
      <c r="JA96" s="50">
        <v>0</v>
      </c>
      <c r="JB96" s="50">
        <v>0</v>
      </c>
      <c r="JC96" s="50">
        <v>0</v>
      </c>
      <c r="JD96" s="50">
        <v>0</v>
      </c>
      <c r="JE96" s="50">
        <v>0</v>
      </c>
      <c r="JF96" s="50">
        <v>0</v>
      </c>
      <c r="JG96" s="50">
        <v>0</v>
      </c>
      <c r="JH96" s="50">
        <v>0</v>
      </c>
      <c r="JI96" s="50">
        <v>0</v>
      </c>
      <c r="JJ96" s="50">
        <v>0</v>
      </c>
      <c r="JK96" s="50">
        <v>0</v>
      </c>
      <c r="JL96" s="50">
        <v>0</v>
      </c>
      <c r="JM96" s="50">
        <v>0</v>
      </c>
      <c r="JN96" s="50">
        <v>0</v>
      </c>
      <c r="JO96" s="50">
        <v>0</v>
      </c>
      <c r="JP96" s="50">
        <v>0</v>
      </c>
      <c r="JQ96" s="50">
        <v>0</v>
      </c>
      <c r="JR96" s="50">
        <v>0</v>
      </c>
      <c r="JS96" s="50">
        <v>0</v>
      </c>
      <c r="JT96" s="50">
        <v>0</v>
      </c>
      <c r="JU96" s="50">
        <v>0</v>
      </c>
      <c r="JV96" s="50">
        <v>0</v>
      </c>
      <c r="JW96" s="50">
        <v>0</v>
      </c>
      <c r="JX96" s="50">
        <v>0</v>
      </c>
      <c r="JY96" s="50">
        <v>0</v>
      </c>
      <c r="JZ96" s="50">
        <v>0</v>
      </c>
      <c r="KA96" s="50">
        <v>0</v>
      </c>
      <c r="KB96" s="50">
        <v>0</v>
      </c>
      <c r="KC96" s="50">
        <v>0</v>
      </c>
      <c r="KD96" s="50">
        <v>0</v>
      </c>
      <c r="KE96" s="50">
        <v>0</v>
      </c>
      <c r="KF96" s="50">
        <v>0</v>
      </c>
      <c r="KG96" s="50">
        <v>0</v>
      </c>
      <c r="KH96" s="50">
        <v>0</v>
      </c>
      <c r="KI96" s="50">
        <v>0</v>
      </c>
      <c r="KJ96" s="50">
        <v>0</v>
      </c>
      <c r="KK96" s="50">
        <v>0</v>
      </c>
      <c r="KL96" s="50">
        <v>0</v>
      </c>
      <c r="KM96" s="50">
        <v>0</v>
      </c>
      <c r="KN96" s="50">
        <v>0</v>
      </c>
      <c r="KO96" s="50">
        <v>0</v>
      </c>
      <c r="KP96" s="50">
        <v>0</v>
      </c>
      <c r="KQ96" s="50">
        <v>0</v>
      </c>
      <c r="KR96" s="50">
        <v>0</v>
      </c>
      <c r="KS96" s="50">
        <v>0</v>
      </c>
      <c r="KT96" s="50">
        <v>0</v>
      </c>
      <c r="KU96" s="50">
        <v>0</v>
      </c>
      <c r="KV96" s="50">
        <v>0</v>
      </c>
      <c r="KW96" s="50">
        <v>0</v>
      </c>
      <c r="KX96" s="50">
        <v>0</v>
      </c>
      <c r="KY96" s="50">
        <v>0</v>
      </c>
      <c r="KZ96" s="50">
        <v>0</v>
      </c>
      <c r="LA96" s="50">
        <v>0</v>
      </c>
      <c r="LB96" s="50">
        <v>0</v>
      </c>
      <c r="LC96" s="50">
        <v>0</v>
      </c>
      <c r="LD96" s="50">
        <v>0</v>
      </c>
      <c r="LE96" s="50">
        <v>0</v>
      </c>
      <c r="LF96" s="50">
        <v>0</v>
      </c>
      <c r="LG96" s="50">
        <v>0</v>
      </c>
      <c r="LH96" s="50">
        <v>0</v>
      </c>
      <c r="LI96" s="50">
        <v>0</v>
      </c>
      <c r="LJ96" s="50">
        <v>0</v>
      </c>
      <c r="LK96" s="50">
        <v>0</v>
      </c>
      <c r="LL96" s="50">
        <v>0</v>
      </c>
      <c r="LM96" s="50">
        <v>0</v>
      </c>
      <c r="LN96" s="50">
        <v>0</v>
      </c>
      <c r="LO96" s="50">
        <v>0</v>
      </c>
      <c r="LP96" s="50">
        <v>0</v>
      </c>
      <c r="LQ96" s="50">
        <v>0</v>
      </c>
      <c r="LR96" s="50">
        <v>0</v>
      </c>
      <c r="LS96" s="50">
        <v>0</v>
      </c>
      <c r="LT96" s="50">
        <v>0</v>
      </c>
      <c r="LU96" s="50">
        <v>0</v>
      </c>
      <c r="LV96" s="50">
        <v>0</v>
      </c>
      <c r="LW96" s="50">
        <v>0</v>
      </c>
      <c r="LX96" s="50">
        <v>0</v>
      </c>
      <c r="LY96" s="50">
        <v>0</v>
      </c>
      <c r="LZ96" s="50">
        <v>0</v>
      </c>
      <c r="MA96" s="50">
        <v>0</v>
      </c>
      <c r="MB96" s="50">
        <v>0</v>
      </c>
      <c r="MC96" s="50">
        <v>0</v>
      </c>
      <c r="MD96" s="50">
        <v>0</v>
      </c>
      <c r="ME96" s="50">
        <v>0</v>
      </c>
      <c r="MF96" s="50">
        <v>0</v>
      </c>
      <c r="MG96" s="50">
        <v>0</v>
      </c>
      <c r="MH96" s="50">
        <v>0</v>
      </c>
      <c r="MI96" s="50">
        <v>0</v>
      </c>
      <c r="MJ96" s="50">
        <v>0</v>
      </c>
      <c r="MK96" s="50">
        <v>0</v>
      </c>
      <c r="ML96" s="50">
        <v>0</v>
      </c>
      <c r="MM96" s="50">
        <v>0</v>
      </c>
      <c r="MN96" s="50">
        <v>0</v>
      </c>
      <c r="MO96" s="50">
        <v>0</v>
      </c>
      <c r="MP96" s="50">
        <v>0</v>
      </c>
      <c r="MQ96" s="50">
        <v>0</v>
      </c>
      <c r="MR96" s="50">
        <v>0</v>
      </c>
      <c r="MS96" s="50">
        <v>0</v>
      </c>
      <c r="MT96" s="50">
        <v>0</v>
      </c>
      <c r="MU96" s="50">
        <v>0</v>
      </c>
      <c r="MV96" s="50">
        <v>0</v>
      </c>
      <c r="MW96" s="50">
        <v>0</v>
      </c>
      <c r="MX96" s="50">
        <v>0</v>
      </c>
      <c r="MY96" s="50">
        <v>0</v>
      </c>
      <c r="MZ96" s="50">
        <v>0</v>
      </c>
      <c r="NA96" s="50">
        <v>0</v>
      </c>
      <c r="NB96" s="50">
        <v>0</v>
      </c>
      <c r="NC96" s="50">
        <v>0</v>
      </c>
      <c r="ND96" s="50">
        <v>0</v>
      </c>
    </row>
    <row r="97" spans="1:368" x14ac:dyDescent="0.25">
      <c r="A97" s="4"/>
    </row>
    <row r="98" spans="1:368" s="4" customFormat="1" x14ac:dyDescent="0.25">
      <c r="B98" s="35" t="s">
        <v>63</v>
      </c>
      <c r="C98" s="33"/>
      <c r="D98" s="51">
        <f>SUM(H98:ND98)</f>
        <v>133333333.33333334</v>
      </c>
      <c r="E98" s="35"/>
      <c r="F98" s="35"/>
      <c r="G98" s="33"/>
      <c r="H98" s="37">
        <f>$D$7*(H94+H90)/(1+$D$7)</f>
        <v>0</v>
      </c>
      <c r="I98" s="37">
        <f t="shared" ref="I98:BT98" si="3688">$D$7*(I94+I90)/(1+$D$7)</f>
        <v>1487818.5769046419</v>
      </c>
      <c r="J98" s="37">
        <f t="shared" si="3688"/>
        <v>1494885.7151449388</v>
      </c>
      <c r="K98" s="37">
        <f t="shared" si="3688"/>
        <v>1501986.4222918774</v>
      </c>
      <c r="L98" s="37">
        <f t="shared" si="3688"/>
        <v>1509120.8577977638</v>
      </c>
      <c r="M98" s="37">
        <f t="shared" si="3688"/>
        <v>1516289.1818723031</v>
      </c>
      <c r="N98" s="37">
        <f t="shared" si="3688"/>
        <v>1523491.5554861967</v>
      </c>
      <c r="O98" s="37">
        <f t="shared" si="3688"/>
        <v>1530728.1403747562</v>
      </c>
      <c r="P98" s="37">
        <f t="shared" si="3688"/>
        <v>1537999.0990415365</v>
      </c>
      <c r="Q98" s="37">
        <f t="shared" si="3688"/>
        <v>1545304.5947619833</v>
      </c>
      <c r="R98" s="37">
        <f t="shared" si="3688"/>
        <v>1552644.7915871032</v>
      </c>
      <c r="S98" s="37">
        <f t="shared" si="3688"/>
        <v>1560019.8543471417</v>
      </c>
      <c r="T98" s="37">
        <f t="shared" si="3688"/>
        <v>1567429.9486552908</v>
      </c>
      <c r="U98" s="37">
        <f t="shared" si="3688"/>
        <v>1574875.2409114032</v>
      </c>
      <c r="V98" s="37">
        <f t="shared" si="3688"/>
        <v>1582355.8983057323</v>
      </c>
      <c r="W98" s="37">
        <f t="shared" si="3688"/>
        <v>1589872.0888226847</v>
      </c>
      <c r="X98" s="37">
        <f t="shared" si="3688"/>
        <v>1597423.9812445925</v>
      </c>
      <c r="Y98" s="37">
        <f t="shared" si="3688"/>
        <v>1605011.7451555042</v>
      </c>
      <c r="Z98" s="37">
        <f t="shared" si="3688"/>
        <v>1612635.5509449928</v>
      </c>
      <c r="AA98" s="37">
        <f t="shared" si="3688"/>
        <v>1620295.5698119812</v>
      </c>
      <c r="AB98" s="37">
        <f t="shared" si="3688"/>
        <v>1627991.9737685884</v>
      </c>
      <c r="AC98" s="37">
        <f t="shared" si="3688"/>
        <v>1635724.9356439891</v>
      </c>
      <c r="AD98" s="37">
        <f t="shared" si="3688"/>
        <v>1643494.6290882982</v>
      </c>
      <c r="AE98" s="37">
        <f t="shared" si="3688"/>
        <v>1651301.2285764676</v>
      </c>
      <c r="AF98" s="37">
        <f t="shared" si="3688"/>
        <v>1659144.9094122057</v>
      </c>
      <c r="AG98" s="37">
        <f t="shared" si="3688"/>
        <v>1667025.8477319139</v>
      </c>
      <c r="AH98" s="37">
        <f t="shared" si="3688"/>
        <v>1674944.2205086406</v>
      </c>
      <c r="AI98" s="37">
        <f t="shared" si="3688"/>
        <v>1682900.2055560562</v>
      </c>
      <c r="AJ98" s="37">
        <f t="shared" si="3688"/>
        <v>1690893.9815324477</v>
      </c>
      <c r="AK98" s="37">
        <f t="shared" si="3688"/>
        <v>1698925.7279447268</v>
      </c>
      <c r="AL98" s="37">
        <f t="shared" si="3688"/>
        <v>1706995.6251524643</v>
      </c>
      <c r="AM98" s="37">
        <f t="shared" si="3688"/>
        <v>1715103.8543719384</v>
      </c>
      <c r="AN98" s="37">
        <f t="shared" si="3688"/>
        <v>1723250.597680205</v>
      </c>
      <c r="AO98" s="37">
        <f t="shared" si="3688"/>
        <v>1731436.0380191861</v>
      </c>
      <c r="AP98" s="37">
        <f t="shared" si="3688"/>
        <v>1739660.3591997775</v>
      </c>
      <c r="AQ98" s="37">
        <f t="shared" si="3688"/>
        <v>1747923.7459059763</v>
      </c>
      <c r="AR98" s="37">
        <f t="shared" si="3688"/>
        <v>1756226.3836990295</v>
      </c>
      <c r="AS98" s="37">
        <f t="shared" si="3688"/>
        <v>1764568.4590216002</v>
      </c>
      <c r="AT98" s="37">
        <f t="shared" si="3688"/>
        <v>1772950.1592019524</v>
      </c>
      <c r="AU98" s="37">
        <f t="shared" si="3688"/>
        <v>1781371.6724581618</v>
      </c>
      <c r="AV98" s="37">
        <f t="shared" si="3688"/>
        <v>1789833.1879023381</v>
      </c>
      <c r="AW98" s="37">
        <f t="shared" si="3688"/>
        <v>1798334.8955448745</v>
      </c>
      <c r="AX98" s="37">
        <f t="shared" si="3688"/>
        <v>1806876.9862987124</v>
      </c>
      <c r="AY98" s="37">
        <f t="shared" si="3688"/>
        <v>1815459.6519836315</v>
      </c>
      <c r="AZ98" s="37">
        <f t="shared" si="3688"/>
        <v>1824083.0853305536</v>
      </c>
      <c r="BA98" s="37">
        <f t="shared" si="3688"/>
        <v>1832747.4799858737</v>
      </c>
      <c r="BB98" s="37">
        <f t="shared" si="3688"/>
        <v>1841453.0305158065</v>
      </c>
      <c r="BC98" s="37">
        <f t="shared" si="3688"/>
        <v>1850199.9324107566</v>
      </c>
      <c r="BD98" s="37">
        <f t="shared" si="3688"/>
        <v>55192321.715424754</v>
      </c>
      <c r="BE98" s="37">
        <f t="shared" si="3688"/>
        <v>0</v>
      </c>
      <c r="BF98" s="37">
        <f t="shared" si="3688"/>
        <v>0</v>
      </c>
      <c r="BG98" s="37">
        <f t="shared" si="3688"/>
        <v>0</v>
      </c>
      <c r="BH98" s="37">
        <f t="shared" si="3688"/>
        <v>0</v>
      </c>
      <c r="BI98" s="37">
        <f t="shared" si="3688"/>
        <v>0</v>
      </c>
      <c r="BJ98" s="37">
        <f t="shared" si="3688"/>
        <v>0</v>
      </c>
      <c r="BK98" s="37">
        <f t="shared" si="3688"/>
        <v>0</v>
      </c>
      <c r="BL98" s="37">
        <f t="shared" si="3688"/>
        <v>0</v>
      </c>
      <c r="BM98" s="37">
        <f t="shared" si="3688"/>
        <v>0</v>
      </c>
      <c r="BN98" s="37">
        <f t="shared" si="3688"/>
        <v>0</v>
      </c>
      <c r="BO98" s="37">
        <f t="shared" si="3688"/>
        <v>0</v>
      </c>
      <c r="BP98" s="37">
        <f t="shared" si="3688"/>
        <v>0</v>
      </c>
      <c r="BQ98" s="37">
        <f t="shared" si="3688"/>
        <v>0</v>
      </c>
      <c r="BR98" s="37">
        <f t="shared" si="3688"/>
        <v>0</v>
      </c>
      <c r="BS98" s="37">
        <f t="shared" si="3688"/>
        <v>0</v>
      </c>
      <c r="BT98" s="37">
        <f t="shared" si="3688"/>
        <v>0</v>
      </c>
      <c r="BU98" s="37">
        <f t="shared" ref="BU98:EF98" si="3689">$D$7*(BU94+BU90)/(1+$D$7)</f>
        <v>0</v>
      </c>
      <c r="BV98" s="37">
        <f t="shared" si="3689"/>
        <v>0</v>
      </c>
      <c r="BW98" s="37">
        <f t="shared" si="3689"/>
        <v>0</v>
      </c>
      <c r="BX98" s="37">
        <f t="shared" si="3689"/>
        <v>0</v>
      </c>
      <c r="BY98" s="37">
        <f t="shared" si="3689"/>
        <v>0</v>
      </c>
      <c r="BZ98" s="37">
        <f t="shared" si="3689"/>
        <v>0</v>
      </c>
      <c r="CA98" s="37">
        <f t="shared" si="3689"/>
        <v>0</v>
      </c>
      <c r="CB98" s="37">
        <f t="shared" si="3689"/>
        <v>0</v>
      </c>
      <c r="CC98" s="37">
        <f t="shared" si="3689"/>
        <v>0</v>
      </c>
      <c r="CD98" s="37">
        <f t="shared" si="3689"/>
        <v>0</v>
      </c>
      <c r="CE98" s="37">
        <f t="shared" si="3689"/>
        <v>0</v>
      </c>
      <c r="CF98" s="37">
        <f t="shared" si="3689"/>
        <v>0</v>
      </c>
      <c r="CG98" s="37">
        <f t="shared" si="3689"/>
        <v>0</v>
      </c>
      <c r="CH98" s="37">
        <f t="shared" si="3689"/>
        <v>0</v>
      </c>
      <c r="CI98" s="37">
        <f t="shared" si="3689"/>
        <v>0</v>
      </c>
      <c r="CJ98" s="37">
        <f t="shared" si="3689"/>
        <v>0</v>
      </c>
      <c r="CK98" s="37">
        <f t="shared" si="3689"/>
        <v>0</v>
      </c>
      <c r="CL98" s="37">
        <f t="shared" si="3689"/>
        <v>0</v>
      </c>
      <c r="CM98" s="37">
        <f t="shared" si="3689"/>
        <v>0</v>
      </c>
      <c r="CN98" s="37">
        <f t="shared" si="3689"/>
        <v>0</v>
      </c>
      <c r="CO98" s="37">
        <f t="shared" si="3689"/>
        <v>0</v>
      </c>
      <c r="CP98" s="37">
        <f t="shared" si="3689"/>
        <v>0</v>
      </c>
      <c r="CQ98" s="37">
        <f t="shared" si="3689"/>
        <v>0</v>
      </c>
      <c r="CR98" s="37">
        <f t="shared" si="3689"/>
        <v>0</v>
      </c>
      <c r="CS98" s="37">
        <f t="shared" si="3689"/>
        <v>0</v>
      </c>
      <c r="CT98" s="37">
        <f t="shared" si="3689"/>
        <v>0</v>
      </c>
      <c r="CU98" s="37">
        <f t="shared" si="3689"/>
        <v>0</v>
      </c>
      <c r="CV98" s="37">
        <f t="shared" si="3689"/>
        <v>0</v>
      </c>
      <c r="CW98" s="37">
        <f t="shared" si="3689"/>
        <v>0</v>
      </c>
      <c r="CX98" s="37">
        <f t="shared" si="3689"/>
        <v>0</v>
      </c>
      <c r="CY98" s="37">
        <f t="shared" si="3689"/>
        <v>0</v>
      </c>
      <c r="CZ98" s="37">
        <f t="shared" si="3689"/>
        <v>0</v>
      </c>
      <c r="DA98" s="37">
        <f t="shared" si="3689"/>
        <v>0</v>
      </c>
      <c r="DB98" s="37">
        <f t="shared" si="3689"/>
        <v>0</v>
      </c>
      <c r="DC98" s="37">
        <f t="shared" si="3689"/>
        <v>0</v>
      </c>
      <c r="DD98" s="37">
        <f t="shared" si="3689"/>
        <v>0</v>
      </c>
      <c r="DE98" s="37">
        <f t="shared" si="3689"/>
        <v>0</v>
      </c>
      <c r="DF98" s="37">
        <f t="shared" si="3689"/>
        <v>0</v>
      </c>
      <c r="DG98" s="37">
        <f t="shared" si="3689"/>
        <v>0</v>
      </c>
      <c r="DH98" s="37">
        <f t="shared" si="3689"/>
        <v>0</v>
      </c>
      <c r="DI98" s="37">
        <f t="shared" si="3689"/>
        <v>0</v>
      </c>
      <c r="DJ98" s="37">
        <f t="shared" si="3689"/>
        <v>0</v>
      </c>
      <c r="DK98" s="37">
        <f t="shared" si="3689"/>
        <v>0</v>
      </c>
      <c r="DL98" s="37">
        <f t="shared" si="3689"/>
        <v>0</v>
      </c>
      <c r="DM98" s="37">
        <f t="shared" si="3689"/>
        <v>0</v>
      </c>
      <c r="DN98" s="37">
        <f t="shared" si="3689"/>
        <v>0</v>
      </c>
      <c r="DO98" s="37">
        <f t="shared" si="3689"/>
        <v>0</v>
      </c>
      <c r="DP98" s="37">
        <f t="shared" si="3689"/>
        <v>0</v>
      </c>
      <c r="DQ98" s="37">
        <f t="shared" si="3689"/>
        <v>0</v>
      </c>
      <c r="DR98" s="37">
        <f t="shared" si="3689"/>
        <v>0</v>
      </c>
      <c r="DS98" s="37">
        <f t="shared" si="3689"/>
        <v>0</v>
      </c>
      <c r="DT98" s="37">
        <f t="shared" si="3689"/>
        <v>0</v>
      </c>
      <c r="DU98" s="37">
        <f t="shared" si="3689"/>
        <v>0</v>
      </c>
      <c r="DV98" s="37">
        <f t="shared" si="3689"/>
        <v>0</v>
      </c>
      <c r="DW98" s="37">
        <f t="shared" si="3689"/>
        <v>0</v>
      </c>
      <c r="DX98" s="37">
        <f t="shared" si="3689"/>
        <v>0</v>
      </c>
      <c r="DY98" s="37">
        <f t="shared" si="3689"/>
        <v>0</v>
      </c>
      <c r="DZ98" s="37">
        <f t="shared" si="3689"/>
        <v>0</v>
      </c>
      <c r="EA98" s="37">
        <f t="shared" si="3689"/>
        <v>0</v>
      </c>
      <c r="EB98" s="37">
        <f t="shared" si="3689"/>
        <v>0</v>
      </c>
      <c r="EC98" s="37">
        <f t="shared" si="3689"/>
        <v>0</v>
      </c>
      <c r="ED98" s="37">
        <f t="shared" si="3689"/>
        <v>0</v>
      </c>
      <c r="EE98" s="37">
        <f t="shared" si="3689"/>
        <v>0</v>
      </c>
      <c r="EF98" s="37">
        <f t="shared" si="3689"/>
        <v>0</v>
      </c>
      <c r="EG98" s="37">
        <f t="shared" ref="EG98:GR98" si="3690">$D$7*(EG94+EG90)/(1+$D$7)</f>
        <v>0</v>
      </c>
      <c r="EH98" s="37">
        <f t="shared" si="3690"/>
        <v>0</v>
      </c>
      <c r="EI98" s="37">
        <f t="shared" si="3690"/>
        <v>0</v>
      </c>
      <c r="EJ98" s="37">
        <f t="shared" si="3690"/>
        <v>0</v>
      </c>
      <c r="EK98" s="37">
        <f t="shared" si="3690"/>
        <v>0</v>
      </c>
      <c r="EL98" s="37">
        <f t="shared" si="3690"/>
        <v>0</v>
      </c>
      <c r="EM98" s="37">
        <f t="shared" si="3690"/>
        <v>0</v>
      </c>
      <c r="EN98" s="37">
        <f t="shared" si="3690"/>
        <v>0</v>
      </c>
      <c r="EO98" s="37">
        <f t="shared" si="3690"/>
        <v>0</v>
      </c>
      <c r="EP98" s="37">
        <f t="shared" si="3690"/>
        <v>0</v>
      </c>
      <c r="EQ98" s="37">
        <f t="shared" si="3690"/>
        <v>0</v>
      </c>
      <c r="ER98" s="37">
        <f t="shared" si="3690"/>
        <v>0</v>
      </c>
      <c r="ES98" s="37">
        <f t="shared" si="3690"/>
        <v>0</v>
      </c>
      <c r="ET98" s="37">
        <f t="shared" si="3690"/>
        <v>0</v>
      </c>
      <c r="EU98" s="37">
        <f t="shared" si="3690"/>
        <v>0</v>
      </c>
      <c r="EV98" s="37">
        <f t="shared" si="3690"/>
        <v>0</v>
      </c>
      <c r="EW98" s="37">
        <f t="shared" si="3690"/>
        <v>0</v>
      </c>
      <c r="EX98" s="37">
        <f t="shared" si="3690"/>
        <v>0</v>
      </c>
      <c r="EY98" s="37">
        <f t="shared" si="3690"/>
        <v>0</v>
      </c>
      <c r="EZ98" s="37">
        <f t="shared" si="3690"/>
        <v>0</v>
      </c>
      <c r="FA98" s="37">
        <f t="shared" si="3690"/>
        <v>0</v>
      </c>
      <c r="FB98" s="37">
        <f t="shared" si="3690"/>
        <v>0</v>
      </c>
      <c r="FC98" s="37">
        <f t="shared" si="3690"/>
        <v>0</v>
      </c>
      <c r="FD98" s="37">
        <f t="shared" si="3690"/>
        <v>0</v>
      </c>
      <c r="FE98" s="37">
        <f t="shared" si="3690"/>
        <v>0</v>
      </c>
      <c r="FF98" s="37">
        <f t="shared" si="3690"/>
        <v>0</v>
      </c>
      <c r="FG98" s="37">
        <f t="shared" si="3690"/>
        <v>0</v>
      </c>
      <c r="FH98" s="37">
        <f t="shared" si="3690"/>
        <v>0</v>
      </c>
      <c r="FI98" s="37">
        <f t="shared" si="3690"/>
        <v>0</v>
      </c>
      <c r="FJ98" s="37">
        <f t="shared" si="3690"/>
        <v>0</v>
      </c>
      <c r="FK98" s="37">
        <f t="shared" si="3690"/>
        <v>0</v>
      </c>
      <c r="FL98" s="37">
        <f t="shared" si="3690"/>
        <v>0</v>
      </c>
      <c r="FM98" s="37">
        <f t="shared" si="3690"/>
        <v>0</v>
      </c>
      <c r="FN98" s="37">
        <f t="shared" si="3690"/>
        <v>0</v>
      </c>
      <c r="FO98" s="37">
        <f t="shared" si="3690"/>
        <v>0</v>
      </c>
      <c r="FP98" s="37">
        <f t="shared" si="3690"/>
        <v>0</v>
      </c>
      <c r="FQ98" s="37">
        <f t="shared" si="3690"/>
        <v>0</v>
      </c>
      <c r="FR98" s="37">
        <f t="shared" si="3690"/>
        <v>0</v>
      </c>
      <c r="FS98" s="37">
        <f t="shared" si="3690"/>
        <v>0</v>
      </c>
      <c r="FT98" s="37">
        <f t="shared" si="3690"/>
        <v>0</v>
      </c>
      <c r="FU98" s="37">
        <f t="shared" si="3690"/>
        <v>0</v>
      </c>
      <c r="FV98" s="37">
        <f t="shared" si="3690"/>
        <v>0</v>
      </c>
      <c r="FW98" s="37">
        <f t="shared" si="3690"/>
        <v>0</v>
      </c>
      <c r="FX98" s="37">
        <f t="shared" si="3690"/>
        <v>0</v>
      </c>
      <c r="FY98" s="37">
        <f t="shared" si="3690"/>
        <v>0</v>
      </c>
      <c r="FZ98" s="37">
        <f t="shared" si="3690"/>
        <v>0</v>
      </c>
      <c r="GA98" s="37">
        <f t="shared" si="3690"/>
        <v>0</v>
      </c>
      <c r="GB98" s="37">
        <f t="shared" si="3690"/>
        <v>0</v>
      </c>
      <c r="GC98" s="37">
        <f t="shared" si="3690"/>
        <v>0</v>
      </c>
      <c r="GD98" s="37">
        <f t="shared" si="3690"/>
        <v>0</v>
      </c>
      <c r="GE98" s="37">
        <f t="shared" si="3690"/>
        <v>0</v>
      </c>
      <c r="GF98" s="37">
        <f t="shared" si="3690"/>
        <v>0</v>
      </c>
      <c r="GG98" s="37">
        <f t="shared" si="3690"/>
        <v>0</v>
      </c>
      <c r="GH98" s="37">
        <f t="shared" si="3690"/>
        <v>0</v>
      </c>
      <c r="GI98" s="37">
        <f t="shared" si="3690"/>
        <v>0</v>
      </c>
      <c r="GJ98" s="37">
        <f t="shared" si="3690"/>
        <v>0</v>
      </c>
      <c r="GK98" s="37">
        <f t="shared" si="3690"/>
        <v>0</v>
      </c>
      <c r="GL98" s="37">
        <f t="shared" si="3690"/>
        <v>0</v>
      </c>
      <c r="GM98" s="37">
        <f t="shared" si="3690"/>
        <v>0</v>
      </c>
      <c r="GN98" s="37">
        <f t="shared" si="3690"/>
        <v>0</v>
      </c>
      <c r="GO98" s="37">
        <f t="shared" si="3690"/>
        <v>0</v>
      </c>
      <c r="GP98" s="37">
        <f t="shared" si="3690"/>
        <v>0</v>
      </c>
      <c r="GQ98" s="37">
        <f t="shared" si="3690"/>
        <v>0</v>
      </c>
      <c r="GR98" s="37">
        <f t="shared" si="3690"/>
        <v>0</v>
      </c>
      <c r="GS98" s="37">
        <f t="shared" ref="GS98:IM98" si="3691">$D$7*(GS94+GS90)/(1+$D$7)</f>
        <v>0</v>
      </c>
      <c r="GT98" s="37">
        <f t="shared" si="3691"/>
        <v>0</v>
      </c>
      <c r="GU98" s="37">
        <f t="shared" si="3691"/>
        <v>0</v>
      </c>
      <c r="GV98" s="37">
        <f t="shared" si="3691"/>
        <v>0</v>
      </c>
      <c r="GW98" s="37">
        <f t="shared" si="3691"/>
        <v>0</v>
      </c>
      <c r="GX98" s="37">
        <f t="shared" si="3691"/>
        <v>0</v>
      </c>
      <c r="GY98" s="37">
        <f t="shared" si="3691"/>
        <v>0</v>
      </c>
      <c r="GZ98" s="37">
        <f t="shared" si="3691"/>
        <v>0</v>
      </c>
      <c r="HA98" s="37">
        <f t="shared" si="3691"/>
        <v>0</v>
      </c>
      <c r="HB98" s="37">
        <f t="shared" si="3691"/>
        <v>0</v>
      </c>
      <c r="HC98" s="37">
        <f t="shared" si="3691"/>
        <v>0</v>
      </c>
      <c r="HD98" s="37">
        <f t="shared" si="3691"/>
        <v>0</v>
      </c>
      <c r="HE98" s="37">
        <f t="shared" si="3691"/>
        <v>0</v>
      </c>
      <c r="HF98" s="37">
        <f t="shared" si="3691"/>
        <v>0</v>
      </c>
      <c r="HG98" s="37">
        <f t="shared" si="3691"/>
        <v>0</v>
      </c>
      <c r="HH98" s="37">
        <f t="shared" si="3691"/>
        <v>0</v>
      </c>
      <c r="HI98" s="37">
        <f t="shared" si="3691"/>
        <v>0</v>
      </c>
      <c r="HJ98" s="37">
        <f t="shared" si="3691"/>
        <v>0</v>
      </c>
      <c r="HK98" s="37">
        <f t="shared" si="3691"/>
        <v>0</v>
      </c>
      <c r="HL98" s="37">
        <f t="shared" si="3691"/>
        <v>0</v>
      </c>
      <c r="HM98" s="37">
        <f t="shared" si="3691"/>
        <v>0</v>
      </c>
      <c r="HN98" s="37">
        <f t="shared" si="3691"/>
        <v>0</v>
      </c>
      <c r="HO98" s="37">
        <f t="shared" si="3691"/>
        <v>0</v>
      </c>
      <c r="HP98" s="37">
        <f t="shared" si="3691"/>
        <v>0</v>
      </c>
      <c r="HQ98" s="37">
        <f t="shared" si="3691"/>
        <v>0</v>
      </c>
      <c r="HR98" s="37">
        <f t="shared" si="3691"/>
        <v>0</v>
      </c>
      <c r="HS98" s="37">
        <f t="shared" si="3691"/>
        <v>0</v>
      </c>
      <c r="HT98" s="37">
        <f t="shared" si="3691"/>
        <v>0</v>
      </c>
      <c r="HU98" s="37">
        <f t="shared" si="3691"/>
        <v>0</v>
      </c>
      <c r="HV98" s="37">
        <f t="shared" si="3691"/>
        <v>0</v>
      </c>
      <c r="HW98" s="37">
        <f t="shared" si="3691"/>
        <v>0</v>
      </c>
      <c r="HX98" s="37">
        <f t="shared" si="3691"/>
        <v>0</v>
      </c>
      <c r="HY98" s="37">
        <f t="shared" si="3691"/>
        <v>0</v>
      </c>
      <c r="HZ98" s="37">
        <f t="shared" si="3691"/>
        <v>0</v>
      </c>
      <c r="IA98" s="37">
        <f t="shared" si="3691"/>
        <v>0</v>
      </c>
      <c r="IB98" s="37">
        <f t="shared" si="3691"/>
        <v>0</v>
      </c>
      <c r="IC98" s="37">
        <f t="shared" si="3691"/>
        <v>0</v>
      </c>
      <c r="ID98" s="37">
        <f t="shared" si="3691"/>
        <v>0</v>
      </c>
      <c r="IE98" s="37">
        <f t="shared" si="3691"/>
        <v>0</v>
      </c>
      <c r="IF98" s="37">
        <f t="shared" si="3691"/>
        <v>0</v>
      </c>
      <c r="IG98" s="37">
        <f t="shared" si="3691"/>
        <v>0</v>
      </c>
      <c r="IH98" s="37">
        <f t="shared" si="3691"/>
        <v>0</v>
      </c>
      <c r="II98" s="37">
        <f t="shared" si="3691"/>
        <v>0</v>
      </c>
      <c r="IJ98" s="37">
        <f t="shared" si="3691"/>
        <v>0</v>
      </c>
      <c r="IK98" s="37">
        <f t="shared" si="3691"/>
        <v>0</v>
      </c>
      <c r="IL98" s="37">
        <f t="shared" si="3691"/>
        <v>0</v>
      </c>
      <c r="IM98" s="37">
        <f t="shared" si="3691"/>
        <v>0</v>
      </c>
      <c r="IN98" s="37">
        <f>$D$7*(IN94+IN90)/(1+$D$7)</f>
        <v>0</v>
      </c>
      <c r="IO98" s="37">
        <f t="shared" ref="IO98:KZ98" si="3692">$D$7*(IO94+IO90)/(1+$D$7)</f>
        <v>0</v>
      </c>
      <c r="IP98" s="37">
        <f t="shared" si="3692"/>
        <v>0</v>
      </c>
      <c r="IQ98" s="37">
        <f t="shared" si="3692"/>
        <v>0</v>
      </c>
      <c r="IR98" s="37">
        <f t="shared" si="3692"/>
        <v>0</v>
      </c>
      <c r="IS98" s="37">
        <f t="shared" si="3692"/>
        <v>0</v>
      </c>
      <c r="IT98" s="37">
        <f t="shared" si="3692"/>
        <v>0</v>
      </c>
      <c r="IU98" s="37">
        <f t="shared" si="3692"/>
        <v>0</v>
      </c>
      <c r="IV98" s="37">
        <f t="shared" si="3692"/>
        <v>0</v>
      </c>
      <c r="IW98" s="37">
        <f t="shared" si="3692"/>
        <v>0</v>
      </c>
      <c r="IX98" s="37">
        <f t="shared" si="3692"/>
        <v>0</v>
      </c>
      <c r="IY98" s="37">
        <f t="shared" si="3692"/>
        <v>0</v>
      </c>
      <c r="IZ98" s="37">
        <f t="shared" si="3692"/>
        <v>0</v>
      </c>
      <c r="JA98" s="37">
        <f t="shared" si="3692"/>
        <v>0</v>
      </c>
      <c r="JB98" s="37">
        <f t="shared" si="3692"/>
        <v>0</v>
      </c>
      <c r="JC98" s="37">
        <f t="shared" si="3692"/>
        <v>0</v>
      </c>
      <c r="JD98" s="37">
        <f t="shared" si="3692"/>
        <v>0</v>
      </c>
      <c r="JE98" s="37">
        <f t="shared" si="3692"/>
        <v>0</v>
      </c>
      <c r="JF98" s="37">
        <f t="shared" si="3692"/>
        <v>0</v>
      </c>
      <c r="JG98" s="37">
        <f t="shared" si="3692"/>
        <v>0</v>
      </c>
      <c r="JH98" s="37">
        <f t="shared" si="3692"/>
        <v>0</v>
      </c>
      <c r="JI98" s="37">
        <f t="shared" si="3692"/>
        <v>0</v>
      </c>
      <c r="JJ98" s="37">
        <f t="shared" si="3692"/>
        <v>0</v>
      </c>
      <c r="JK98" s="37">
        <f t="shared" si="3692"/>
        <v>0</v>
      </c>
      <c r="JL98" s="37">
        <f t="shared" si="3692"/>
        <v>0</v>
      </c>
      <c r="JM98" s="37">
        <f t="shared" si="3692"/>
        <v>0</v>
      </c>
      <c r="JN98" s="37">
        <f t="shared" si="3692"/>
        <v>0</v>
      </c>
      <c r="JO98" s="37">
        <f t="shared" si="3692"/>
        <v>0</v>
      </c>
      <c r="JP98" s="37">
        <f t="shared" si="3692"/>
        <v>0</v>
      </c>
      <c r="JQ98" s="37">
        <f t="shared" si="3692"/>
        <v>0</v>
      </c>
      <c r="JR98" s="37">
        <f t="shared" si="3692"/>
        <v>0</v>
      </c>
      <c r="JS98" s="37">
        <f t="shared" si="3692"/>
        <v>0</v>
      </c>
      <c r="JT98" s="37">
        <f t="shared" si="3692"/>
        <v>0</v>
      </c>
      <c r="JU98" s="37">
        <f t="shared" si="3692"/>
        <v>0</v>
      </c>
      <c r="JV98" s="37">
        <f t="shared" si="3692"/>
        <v>0</v>
      </c>
      <c r="JW98" s="37">
        <f t="shared" si="3692"/>
        <v>0</v>
      </c>
      <c r="JX98" s="37">
        <f t="shared" si="3692"/>
        <v>0</v>
      </c>
      <c r="JY98" s="37">
        <f t="shared" si="3692"/>
        <v>0</v>
      </c>
      <c r="JZ98" s="37">
        <f t="shared" si="3692"/>
        <v>0</v>
      </c>
      <c r="KA98" s="37">
        <f t="shared" si="3692"/>
        <v>0</v>
      </c>
      <c r="KB98" s="37">
        <f t="shared" si="3692"/>
        <v>0</v>
      </c>
      <c r="KC98" s="37">
        <f t="shared" si="3692"/>
        <v>0</v>
      </c>
      <c r="KD98" s="37">
        <f t="shared" si="3692"/>
        <v>0</v>
      </c>
      <c r="KE98" s="37">
        <f t="shared" si="3692"/>
        <v>0</v>
      </c>
      <c r="KF98" s="37">
        <f t="shared" si="3692"/>
        <v>0</v>
      </c>
      <c r="KG98" s="37">
        <f t="shared" si="3692"/>
        <v>0</v>
      </c>
      <c r="KH98" s="37">
        <f t="shared" si="3692"/>
        <v>0</v>
      </c>
      <c r="KI98" s="37">
        <f t="shared" si="3692"/>
        <v>0</v>
      </c>
      <c r="KJ98" s="37">
        <f t="shared" si="3692"/>
        <v>0</v>
      </c>
      <c r="KK98" s="37">
        <f t="shared" si="3692"/>
        <v>0</v>
      </c>
      <c r="KL98" s="37">
        <f t="shared" si="3692"/>
        <v>0</v>
      </c>
      <c r="KM98" s="37">
        <f t="shared" si="3692"/>
        <v>0</v>
      </c>
      <c r="KN98" s="37">
        <f t="shared" si="3692"/>
        <v>0</v>
      </c>
      <c r="KO98" s="37">
        <f t="shared" si="3692"/>
        <v>0</v>
      </c>
      <c r="KP98" s="37">
        <f t="shared" si="3692"/>
        <v>0</v>
      </c>
      <c r="KQ98" s="37">
        <f t="shared" si="3692"/>
        <v>0</v>
      </c>
      <c r="KR98" s="37">
        <f t="shared" si="3692"/>
        <v>0</v>
      </c>
      <c r="KS98" s="37">
        <f t="shared" si="3692"/>
        <v>0</v>
      </c>
      <c r="KT98" s="37">
        <f t="shared" si="3692"/>
        <v>0</v>
      </c>
      <c r="KU98" s="37">
        <f t="shared" si="3692"/>
        <v>0</v>
      </c>
      <c r="KV98" s="37">
        <f t="shared" si="3692"/>
        <v>0</v>
      </c>
      <c r="KW98" s="37">
        <f t="shared" si="3692"/>
        <v>0</v>
      </c>
      <c r="KX98" s="37">
        <f t="shared" si="3692"/>
        <v>0</v>
      </c>
      <c r="KY98" s="37">
        <f t="shared" si="3692"/>
        <v>0</v>
      </c>
      <c r="KZ98" s="37">
        <f t="shared" si="3692"/>
        <v>0</v>
      </c>
      <c r="LA98" s="37">
        <f t="shared" ref="LA98:ND98" si="3693">$D$7*(LA94+LA90)/(1+$D$7)</f>
        <v>0</v>
      </c>
      <c r="LB98" s="37">
        <f t="shared" si="3693"/>
        <v>0</v>
      </c>
      <c r="LC98" s="37">
        <f t="shared" si="3693"/>
        <v>0</v>
      </c>
      <c r="LD98" s="37">
        <f t="shared" si="3693"/>
        <v>0</v>
      </c>
      <c r="LE98" s="37">
        <f t="shared" si="3693"/>
        <v>0</v>
      </c>
      <c r="LF98" s="37">
        <f t="shared" si="3693"/>
        <v>0</v>
      </c>
      <c r="LG98" s="37">
        <f t="shared" si="3693"/>
        <v>0</v>
      </c>
      <c r="LH98" s="37">
        <f t="shared" si="3693"/>
        <v>0</v>
      </c>
      <c r="LI98" s="37">
        <f t="shared" si="3693"/>
        <v>0</v>
      </c>
      <c r="LJ98" s="37">
        <f t="shared" si="3693"/>
        <v>0</v>
      </c>
      <c r="LK98" s="37">
        <f t="shared" si="3693"/>
        <v>0</v>
      </c>
      <c r="LL98" s="37">
        <f t="shared" si="3693"/>
        <v>0</v>
      </c>
      <c r="LM98" s="37">
        <f t="shared" si="3693"/>
        <v>0</v>
      </c>
      <c r="LN98" s="37">
        <f t="shared" si="3693"/>
        <v>0</v>
      </c>
      <c r="LO98" s="37">
        <f t="shared" si="3693"/>
        <v>0</v>
      </c>
      <c r="LP98" s="37">
        <f t="shared" si="3693"/>
        <v>0</v>
      </c>
      <c r="LQ98" s="37">
        <f t="shared" si="3693"/>
        <v>0</v>
      </c>
      <c r="LR98" s="37">
        <f t="shared" si="3693"/>
        <v>0</v>
      </c>
      <c r="LS98" s="37">
        <f t="shared" si="3693"/>
        <v>0</v>
      </c>
      <c r="LT98" s="37">
        <f t="shared" si="3693"/>
        <v>0</v>
      </c>
      <c r="LU98" s="37">
        <f t="shared" si="3693"/>
        <v>0</v>
      </c>
      <c r="LV98" s="37">
        <f t="shared" si="3693"/>
        <v>0</v>
      </c>
      <c r="LW98" s="37">
        <f t="shared" si="3693"/>
        <v>0</v>
      </c>
      <c r="LX98" s="37">
        <f t="shared" si="3693"/>
        <v>0</v>
      </c>
      <c r="LY98" s="37">
        <f t="shared" si="3693"/>
        <v>0</v>
      </c>
      <c r="LZ98" s="37">
        <f t="shared" si="3693"/>
        <v>0</v>
      </c>
      <c r="MA98" s="37">
        <f t="shared" si="3693"/>
        <v>0</v>
      </c>
      <c r="MB98" s="37">
        <f t="shared" si="3693"/>
        <v>0</v>
      </c>
      <c r="MC98" s="37">
        <f t="shared" si="3693"/>
        <v>0</v>
      </c>
      <c r="MD98" s="37">
        <f t="shared" si="3693"/>
        <v>0</v>
      </c>
      <c r="ME98" s="37">
        <f t="shared" si="3693"/>
        <v>0</v>
      </c>
      <c r="MF98" s="37">
        <f t="shared" si="3693"/>
        <v>0</v>
      </c>
      <c r="MG98" s="37">
        <f t="shared" si="3693"/>
        <v>0</v>
      </c>
      <c r="MH98" s="37">
        <f t="shared" si="3693"/>
        <v>0</v>
      </c>
      <c r="MI98" s="37">
        <f t="shared" si="3693"/>
        <v>0</v>
      </c>
      <c r="MJ98" s="37">
        <f t="shared" si="3693"/>
        <v>0</v>
      </c>
      <c r="MK98" s="37">
        <f t="shared" si="3693"/>
        <v>0</v>
      </c>
      <c r="ML98" s="37">
        <f t="shared" si="3693"/>
        <v>0</v>
      </c>
      <c r="MM98" s="37">
        <f t="shared" si="3693"/>
        <v>0</v>
      </c>
      <c r="MN98" s="37">
        <f t="shared" si="3693"/>
        <v>0</v>
      </c>
      <c r="MO98" s="37">
        <f t="shared" si="3693"/>
        <v>0</v>
      </c>
      <c r="MP98" s="37">
        <f t="shared" si="3693"/>
        <v>0</v>
      </c>
      <c r="MQ98" s="37">
        <f t="shared" si="3693"/>
        <v>0</v>
      </c>
      <c r="MR98" s="37">
        <f t="shared" si="3693"/>
        <v>0</v>
      </c>
      <c r="MS98" s="37">
        <f t="shared" si="3693"/>
        <v>0</v>
      </c>
      <c r="MT98" s="37">
        <f t="shared" si="3693"/>
        <v>0</v>
      </c>
      <c r="MU98" s="37">
        <f t="shared" si="3693"/>
        <v>0</v>
      </c>
      <c r="MV98" s="37">
        <f t="shared" si="3693"/>
        <v>0</v>
      </c>
      <c r="MW98" s="37">
        <f t="shared" si="3693"/>
        <v>0</v>
      </c>
      <c r="MX98" s="37">
        <f t="shared" si="3693"/>
        <v>0</v>
      </c>
      <c r="MY98" s="37">
        <f t="shared" si="3693"/>
        <v>0</v>
      </c>
      <c r="MZ98" s="37">
        <f t="shared" si="3693"/>
        <v>0</v>
      </c>
      <c r="NA98" s="37">
        <f t="shared" si="3693"/>
        <v>0</v>
      </c>
      <c r="NB98" s="37">
        <f t="shared" si="3693"/>
        <v>0</v>
      </c>
      <c r="NC98" s="37">
        <f t="shared" si="3693"/>
        <v>0</v>
      </c>
      <c r="ND98" s="37">
        <f t="shared" si="3693"/>
        <v>0</v>
      </c>
    </row>
    <row r="99" spans="1:368" x14ac:dyDescent="0.25">
      <c r="A99" s="4"/>
    </row>
    <row r="100" spans="1:368" s="4" customFormat="1" x14ac:dyDescent="0.25">
      <c r="B100" s="4" t="s">
        <v>44</v>
      </c>
      <c r="C100" s="5"/>
      <c r="D100" s="13">
        <f>SUM(H100:ND100)</f>
        <v>138891750.14854646</v>
      </c>
      <c r="G100" s="5"/>
      <c r="H100" s="6">
        <f t="shared" ref="H100:BS100" si="3694">H85+H88+H90+H94+H93+H96</f>
        <v>-792000000</v>
      </c>
      <c r="I100" s="6">
        <f t="shared" si="3694"/>
        <v>12726911.461427851</v>
      </c>
      <c r="J100" s="6">
        <f t="shared" si="3694"/>
        <v>12726911.461427851</v>
      </c>
      <c r="K100" s="6">
        <f t="shared" si="3694"/>
        <v>12726911.461427851</v>
      </c>
      <c r="L100" s="6">
        <f t="shared" si="3694"/>
        <v>12726911.461427851</v>
      </c>
      <c r="M100" s="6">
        <f t="shared" si="3694"/>
        <v>12726911.461427851</v>
      </c>
      <c r="N100" s="6">
        <f t="shared" si="3694"/>
        <v>12726911.461427851</v>
      </c>
      <c r="O100" s="6">
        <f t="shared" si="3694"/>
        <v>12726911.461427853</v>
      </c>
      <c r="P100" s="6">
        <f t="shared" si="3694"/>
        <v>12726911.461427851</v>
      </c>
      <c r="Q100" s="6">
        <f t="shared" si="3694"/>
        <v>12726911.461427851</v>
      </c>
      <c r="R100" s="6">
        <f t="shared" si="3694"/>
        <v>12726911.461427851</v>
      </c>
      <c r="S100" s="6">
        <f t="shared" si="3694"/>
        <v>12726911.461427851</v>
      </c>
      <c r="T100" s="6">
        <f t="shared" si="3694"/>
        <v>12726911.461427851</v>
      </c>
      <c r="U100" s="6">
        <f t="shared" si="3694"/>
        <v>12726911.461427851</v>
      </c>
      <c r="V100" s="6">
        <f t="shared" si="3694"/>
        <v>12726911.461427851</v>
      </c>
      <c r="W100" s="6">
        <f t="shared" si="3694"/>
        <v>12726911.461427851</v>
      </c>
      <c r="X100" s="6">
        <f t="shared" si="3694"/>
        <v>12726911.461427851</v>
      </c>
      <c r="Y100" s="6">
        <f t="shared" si="3694"/>
        <v>12726911.461427851</v>
      </c>
      <c r="Z100" s="6">
        <f t="shared" si="3694"/>
        <v>12726911.461427851</v>
      </c>
      <c r="AA100" s="6">
        <f t="shared" si="3694"/>
        <v>12726911.461427849</v>
      </c>
      <c r="AB100" s="6">
        <f t="shared" si="3694"/>
        <v>12726911.461427851</v>
      </c>
      <c r="AC100" s="6">
        <f t="shared" si="3694"/>
        <v>12726911.461427851</v>
      </c>
      <c r="AD100" s="6">
        <f t="shared" si="3694"/>
        <v>12726911.461427851</v>
      </c>
      <c r="AE100" s="6">
        <f t="shared" si="3694"/>
        <v>12726911.461427851</v>
      </c>
      <c r="AF100" s="6">
        <f t="shared" si="3694"/>
        <v>12726911.461427851</v>
      </c>
      <c r="AG100" s="6">
        <f t="shared" si="3694"/>
        <v>12726911.461427853</v>
      </c>
      <c r="AH100" s="6">
        <f t="shared" si="3694"/>
        <v>12726911.461427853</v>
      </c>
      <c r="AI100" s="6">
        <f t="shared" si="3694"/>
        <v>12726911.461427849</v>
      </c>
      <c r="AJ100" s="6">
        <f t="shared" si="3694"/>
        <v>12726911.461427853</v>
      </c>
      <c r="AK100" s="6">
        <f t="shared" si="3694"/>
        <v>12726911.461427853</v>
      </c>
      <c r="AL100" s="6">
        <f t="shared" si="3694"/>
        <v>12726911.461427851</v>
      </c>
      <c r="AM100" s="6">
        <f t="shared" si="3694"/>
        <v>12726911.461427851</v>
      </c>
      <c r="AN100" s="6">
        <f t="shared" si="3694"/>
        <v>12726911.461427849</v>
      </c>
      <c r="AO100" s="6">
        <f t="shared" si="3694"/>
        <v>12726911.461427851</v>
      </c>
      <c r="AP100" s="6">
        <f t="shared" si="3694"/>
        <v>12726911.461427853</v>
      </c>
      <c r="AQ100" s="6">
        <f t="shared" si="3694"/>
        <v>12726911.461427851</v>
      </c>
      <c r="AR100" s="6">
        <f t="shared" si="3694"/>
        <v>12726911.461427851</v>
      </c>
      <c r="AS100" s="6">
        <f t="shared" si="3694"/>
        <v>12726911.461427853</v>
      </c>
      <c r="AT100" s="6">
        <f t="shared" si="3694"/>
        <v>12726911.461427851</v>
      </c>
      <c r="AU100" s="6">
        <f t="shared" si="3694"/>
        <v>12726911.461427851</v>
      </c>
      <c r="AV100" s="6">
        <f t="shared" si="3694"/>
        <v>12726911.461427851</v>
      </c>
      <c r="AW100" s="6">
        <f t="shared" si="3694"/>
        <v>12726911.461427851</v>
      </c>
      <c r="AX100" s="6">
        <f t="shared" si="3694"/>
        <v>12726911.461427851</v>
      </c>
      <c r="AY100" s="6">
        <f t="shared" si="3694"/>
        <v>12726911.461427851</v>
      </c>
      <c r="AZ100" s="6">
        <f t="shared" si="3694"/>
        <v>12726911.461427851</v>
      </c>
      <c r="BA100" s="6">
        <f t="shared" si="3694"/>
        <v>12726911.461427851</v>
      </c>
      <c r="BB100" s="6">
        <f t="shared" si="3694"/>
        <v>12726911.461427851</v>
      </c>
      <c r="BC100" s="6">
        <f t="shared" si="3694"/>
        <v>12726911.461427851</v>
      </c>
      <c r="BD100" s="6">
        <f t="shared" si="3694"/>
        <v>332726911.46143806</v>
      </c>
      <c r="BE100" s="6">
        <f t="shared" si="3694"/>
        <v>0</v>
      </c>
      <c r="BF100" s="6">
        <f t="shared" si="3694"/>
        <v>0</v>
      </c>
      <c r="BG100" s="6">
        <f t="shared" si="3694"/>
        <v>0</v>
      </c>
      <c r="BH100" s="6">
        <f t="shared" si="3694"/>
        <v>0</v>
      </c>
      <c r="BI100" s="6">
        <f t="shared" si="3694"/>
        <v>0</v>
      </c>
      <c r="BJ100" s="6">
        <f t="shared" si="3694"/>
        <v>0</v>
      </c>
      <c r="BK100" s="6">
        <f t="shared" si="3694"/>
        <v>0</v>
      </c>
      <c r="BL100" s="6">
        <f t="shared" si="3694"/>
        <v>0</v>
      </c>
      <c r="BM100" s="6">
        <f t="shared" si="3694"/>
        <v>0</v>
      </c>
      <c r="BN100" s="6">
        <f t="shared" si="3694"/>
        <v>0</v>
      </c>
      <c r="BO100" s="6">
        <f t="shared" si="3694"/>
        <v>0</v>
      </c>
      <c r="BP100" s="6">
        <f t="shared" si="3694"/>
        <v>0</v>
      </c>
      <c r="BQ100" s="6">
        <f t="shared" si="3694"/>
        <v>0</v>
      </c>
      <c r="BR100" s="6">
        <f t="shared" si="3694"/>
        <v>0</v>
      </c>
      <c r="BS100" s="6">
        <f t="shared" si="3694"/>
        <v>0</v>
      </c>
      <c r="BT100" s="6">
        <f t="shared" ref="BT100:EE100" si="3695">BT85+BT88+BT90+BT94+BT93+BT96</f>
        <v>0</v>
      </c>
      <c r="BU100" s="6">
        <f t="shared" si="3695"/>
        <v>0</v>
      </c>
      <c r="BV100" s="6">
        <f t="shared" si="3695"/>
        <v>0</v>
      </c>
      <c r="BW100" s="6">
        <f t="shared" si="3695"/>
        <v>0</v>
      </c>
      <c r="BX100" s="6">
        <f t="shared" si="3695"/>
        <v>0</v>
      </c>
      <c r="BY100" s="6">
        <f t="shared" si="3695"/>
        <v>0</v>
      </c>
      <c r="BZ100" s="6">
        <f t="shared" si="3695"/>
        <v>0</v>
      </c>
      <c r="CA100" s="6">
        <f t="shared" si="3695"/>
        <v>0</v>
      </c>
      <c r="CB100" s="6">
        <f t="shared" si="3695"/>
        <v>0</v>
      </c>
      <c r="CC100" s="6">
        <f t="shared" si="3695"/>
        <v>0</v>
      </c>
      <c r="CD100" s="6">
        <f t="shared" si="3695"/>
        <v>0</v>
      </c>
      <c r="CE100" s="6">
        <f t="shared" si="3695"/>
        <v>0</v>
      </c>
      <c r="CF100" s="6">
        <f t="shared" si="3695"/>
        <v>0</v>
      </c>
      <c r="CG100" s="6">
        <f t="shared" si="3695"/>
        <v>0</v>
      </c>
      <c r="CH100" s="6">
        <f t="shared" si="3695"/>
        <v>0</v>
      </c>
      <c r="CI100" s="6">
        <f t="shared" si="3695"/>
        <v>0</v>
      </c>
      <c r="CJ100" s="6">
        <f t="shared" si="3695"/>
        <v>0</v>
      </c>
      <c r="CK100" s="6">
        <f t="shared" si="3695"/>
        <v>0</v>
      </c>
      <c r="CL100" s="6">
        <f t="shared" si="3695"/>
        <v>0</v>
      </c>
      <c r="CM100" s="6">
        <f t="shared" si="3695"/>
        <v>0</v>
      </c>
      <c r="CN100" s="6">
        <f t="shared" si="3695"/>
        <v>0</v>
      </c>
      <c r="CO100" s="6">
        <f t="shared" si="3695"/>
        <v>0</v>
      </c>
      <c r="CP100" s="6">
        <f t="shared" si="3695"/>
        <v>0</v>
      </c>
      <c r="CQ100" s="6">
        <f t="shared" si="3695"/>
        <v>0</v>
      </c>
      <c r="CR100" s="6">
        <f t="shared" si="3695"/>
        <v>0</v>
      </c>
      <c r="CS100" s="6">
        <f t="shared" si="3695"/>
        <v>0</v>
      </c>
      <c r="CT100" s="6">
        <f t="shared" si="3695"/>
        <v>0</v>
      </c>
      <c r="CU100" s="6">
        <f t="shared" si="3695"/>
        <v>0</v>
      </c>
      <c r="CV100" s="6">
        <f t="shared" si="3695"/>
        <v>0</v>
      </c>
      <c r="CW100" s="6">
        <f t="shared" si="3695"/>
        <v>0</v>
      </c>
      <c r="CX100" s="6">
        <f t="shared" si="3695"/>
        <v>0</v>
      </c>
      <c r="CY100" s="6">
        <f t="shared" si="3695"/>
        <v>0</v>
      </c>
      <c r="CZ100" s="6">
        <f t="shared" si="3695"/>
        <v>0</v>
      </c>
      <c r="DA100" s="6">
        <f t="shared" si="3695"/>
        <v>0</v>
      </c>
      <c r="DB100" s="6">
        <f t="shared" si="3695"/>
        <v>0</v>
      </c>
      <c r="DC100" s="6">
        <f t="shared" si="3695"/>
        <v>0</v>
      </c>
      <c r="DD100" s="6">
        <f t="shared" si="3695"/>
        <v>0</v>
      </c>
      <c r="DE100" s="6">
        <f t="shared" si="3695"/>
        <v>0</v>
      </c>
      <c r="DF100" s="6">
        <f t="shared" si="3695"/>
        <v>0</v>
      </c>
      <c r="DG100" s="6">
        <f t="shared" si="3695"/>
        <v>0</v>
      </c>
      <c r="DH100" s="6">
        <f t="shared" si="3695"/>
        <v>0</v>
      </c>
      <c r="DI100" s="6">
        <f t="shared" si="3695"/>
        <v>0</v>
      </c>
      <c r="DJ100" s="6">
        <f t="shared" si="3695"/>
        <v>0</v>
      </c>
      <c r="DK100" s="6">
        <f t="shared" si="3695"/>
        <v>0</v>
      </c>
      <c r="DL100" s="6">
        <f t="shared" si="3695"/>
        <v>0</v>
      </c>
      <c r="DM100" s="6">
        <f t="shared" si="3695"/>
        <v>0</v>
      </c>
      <c r="DN100" s="6">
        <f t="shared" si="3695"/>
        <v>0</v>
      </c>
      <c r="DO100" s="6">
        <f t="shared" si="3695"/>
        <v>0</v>
      </c>
      <c r="DP100" s="6">
        <f t="shared" si="3695"/>
        <v>0</v>
      </c>
      <c r="DQ100" s="6">
        <f t="shared" si="3695"/>
        <v>0</v>
      </c>
      <c r="DR100" s="6">
        <f t="shared" si="3695"/>
        <v>0</v>
      </c>
      <c r="DS100" s="6">
        <f t="shared" si="3695"/>
        <v>0</v>
      </c>
      <c r="DT100" s="6">
        <f t="shared" si="3695"/>
        <v>0</v>
      </c>
      <c r="DU100" s="6">
        <f t="shared" si="3695"/>
        <v>0</v>
      </c>
      <c r="DV100" s="6">
        <f t="shared" si="3695"/>
        <v>0</v>
      </c>
      <c r="DW100" s="6">
        <f t="shared" si="3695"/>
        <v>0</v>
      </c>
      <c r="DX100" s="6">
        <f t="shared" si="3695"/>
        <v>0</v>
      </c>
      <c r="DY100" s="6">
        <f t="shared" si="3695"/>
        <v>0</v>
      </c>
      <c r="DZ100" s="6">
        <f t="shared" si="3695"/>
        <v>0</v>
      </c>
      <c r="EA100" s="6">
        <f t="shared" si="3695"/>
        <v>0</v>
      </c>
      <c r="EB100" s="6">
        <f t="shared" si="3695"/>
        <v>0</v>
      </c>
      <c r="EC100" s="6">
        <f t="shared" si="3695"/>
        <v>0</v>
      </c>
      <c r="ED100" s="6">
        <f t="shared" si="3695"/>
        <v>0</v>
      </c>
      <c r="EE100" s="6">
        <f t="shared" si="3695"/>
        <v>0</v>
      </c>
      <c r="EF100" s="6">
        <f t="shared" ref="EF100:GQ100" si="3696">EF85+EF88+EF90+EF94+EF93+EF96</f>
        <v>0</v>
      </c>
      <c r="EG100" s="6">
        <f t="shared" si="3696"/>
        <v>0</v>
      </c>
      <c r="EH100" s="6">
        <f t="shared" si="3696"/>
        <v>0</v>
      </c>
      <c r="EI100" s="6">
        <f t="shared" si="3696"/>
        <v>0</v>
      </c>
      <c r="EJ100" s="6">
        <f t="shared" si="3696"/>
        <v>0</v>
      </c>
      <c r="EK100" s="6">
        <f t="shared" si="3696"/>
        <v>0</v>
      </c>
      <c r="EL100" s="6">
        <f t="shared" si="3696"/>
        <v>0</v>
      </c>
      <c r="EM100" s="6">
        <f t="shared" si="3696"/>
        <v>0</v>
      </c>
      <c r="EN100" s="6">
        <f t="shared" si="3696"/>
        <v>0</v>
      </c>
      <c r="EO100" s="6">
        <f t="shared" si="3696"/>
        <v>0</v>
      </c>
      <c r="EP100" s="6">
        <f t="shared" si="3696"/>
        <v>0</v>
      </c>
      <c r="EQ100" s="6">
        <f t="shared" si="3696"/>
        <v>0</v>
      </c>
      <c r="ER100" s="6">
        <f t="shared" si="3696"/>
        <v>0</v>
      </c>
      <c r="ES100" s="6">
        <f t="shared" si="3696"/>
        <v>0</v>
      </c>
      <c r="ET100" s="6">
        <f t="shared" si="3696"/>
        <v>0</v>
      </c>
      <c r="EU100" s="6">
        <f t="shared" si="3696"/>
        <v>0</v>
      </c>
      <c r="EV100" s="6">
        <f t="shared" si="3696"/>
        <v>0</v>
      </c>
      <c r="EW100" s="6">
        <f t="shared" si="3696"/>
        <v>0</v>
      </c>
      <c r="EX100" s="6">
        <f t="shared" si="3696"/>
        <v>0</v>
      </c>
      <c r="EY100" s="6">
        <f t="shared" si="3696"/>
        <v>0</v>
      </c>
      <c r="EZ100" s="6">
        <f t="shared" si="3696"/>
        <v>0</v>
      </c>
      <c r="FA100" s="6">
        <f t="shared" si="3696"/>
        <v>0</v>
      </c>
      <c r="FB100" s="6">
        <f t="shared" si="3696"/>
        <v>0</v>
      </c>
      <c r="FC100" s="6">
        <f t="shared" si="3696"/>
        <v>0</v>
      </c>
      <c r="FD100" s="6">
        <f t="shared" si="3696"/>
        <v>0</v>
      </c>
      <c r="FE100" s="6">
        <f t="shared" si="3696"/>
        <v>0</v>
      </c>
      <c r="FF100" s="6">
        <f t="shared" si="3696"/>
        <v>0</v>
      </c>
      <c r="FG100" s="6">
        <f t="shared" si="3696"/>
        <v>0</v>
      </c>
      <c r="FH100" s="6">
        <f t="shared" si="3696"/>
        <v>0</v>
      </c>
      <c r="FI100" s="6">
        <f t="shared" si="3696"/>
        <v>0</v>
      </c>
      <c r="FJ100" s="6">
        <f t="shared" si="3696"/>
        <v>0</v>
      </c>
      <c r="FK100" s="6">
        <f t="shared" si="3696"/>
        <v>0</v>
      </c>
      <c r="FL100" s="6">
        <f t="shared" si="3696"/>
        <v>0</v>
      </c>
      <c r="FM100" s="6">
        <f t="shared" si="3696"/>
        <v>0</v>
      </c>
      <c r="FN100" s="6">
        <f t="shared" si="3696"/>
        <v>0</v>
      </c>
      <c r="FO100" s="6">
        <f t="shared" si="3696"/>
        <v>0</v>
      </c>
      <c r="FP100" s="6">
        <f t="shared" si="3696"/>
        <v>0</v>
      </c>
      <c r="FQ100" s="6">
        <f t="shared" si="3696"/>
        <v>0</v>
      </c>
      <c r="FR100" s="6">
        <f t="shared" si="3696"/>
        <v>0</v>
      </c>
      <c r="FS100" s="6">
        <f t="shared" si="3696"/>
        <v>0</v>
      </c>
      <c r="FT100" s="6">
        <f t="shared" si="3696"/>
        <v>0</v>
      </c>
      <c r="FU100" s="6">
        <f t="shared" si="3696"/>
        <v>0</v>
      </c>
      <c r="FV100" s="6">
        <f t="shared" si="3696"/>
        <v>0</v>
      </c>
      <c r="FW100" s="6">
        <f t="shared" si="3696"/>
        <v>0</v>
      </c>
      <c r="FX100" s="6">
        <f t="shared" si="3696"/>
        <v>0</v>
      </c>
      <c r="FY100" s="6">
        <f t="shared" si="3696"/>
        <v>0</v>
      </c>
      <c r="FZ100" s="6">
        <f t="shared" si="3696"/>
        <v>0</v>
      </c>
      <c r="GA100" s="6">
        <f t="shared" si="3696"/>
        <v>0</v>
      </c>
      <c r="GB100" s="6">
        <f t="shared" si="3696"/>
        <v>0</v>
      </c>
      <c r="GC100" s="6">
        <f t="shared" si="3696"/>
        <v>0</v>
      </c>
      <c r="GD100" s="6">
        <f t="shared" si="3696"/>
        <v>0</v>
      </c>
      <c r="GE100" s="6">
        <f t="shared" si="3696"/>
        <v>0</v>
      </c>
      <c r="GF100" s="6">
        <f t="shared" si="3696"/>
        <v>0</v>
      </c>
      <c r="GG100" s="6">
        <f t="shared" si="3696"/>
        <v>0</v>
      </c>
      <c r="GH100" s="6">
        <f t="shared" si="3696"/>
        <v>0</v>
      </c>
      <c r="GI100" s="6">
        <f t="shared" si="3696"/>
        <v>0</v>
      </c>
      <c r="GJ100" s="6">
        <f t="shared" si="3696"/>
        <v>0</v>
      </c>
      <c r="GK100" s="6">
        <f t="shared" si="3696"/>
        <v>0</v>
      </c>
      <c r="GL100" s="6">
        <f t="shared" si="3696"/>
        <v>0</v>
      </c>
      <c r="GM100" s="6">
        <f t="shared" si="3696"/>
        <v>0</v>
      </c>
      <c r="GN100" s="6">
        <f t="shared" si="3696"/>
        <v>0</v>
      </c>
      <c r="GO100" s="6">
        <f t="shared" si="3696"/>
        <v>0</v>
      </c>
      <c r="GP100" s="6">
        <f t="shared" si="3696"/>
        <v>0</v>
      </c>
      <c r="GQ100" s="6">
        <f t="shared" si="3696"/>
        <v>0</v>
      </c>
      <c r="GR100" s="6">
        <f t="shared" ref="GR100:JC100" si="3697">GR85+GR88+GR90+GR94+GR93+GR96</f>
        <v>0</v>
      </c>
      <c r="GS100" s="6">
        <f t="shared" si="3697"/>
        <v>0</v>
      </c>
      <c r="GT100" s="6">
        <f t="shared" si="3697"/>
        <v>0</v>
      </c>
      <c r="GU100" s="6">
        <f t="shared" si="3697"/>
        <v>0</v>
      </c>
      <c r="GV100" s="6">
        <f t="shared" si="3697"/>
        <v>0</v>
      </c>
      <c r="GW100" s="6">
        <f t="shared" si="3697"/>
        <v>0</v>
      </c>
      <c r="GX100" s="6">
        <f t="shared" si="3697"/>
        <v>0</v>
      </c>
      <c r="GY100" s="6">
        <f t="shared" si="3697"/>
        <v>0</v>
      </c>
      <c r="GZ100" s="6">
        <f t="shared" si="3697"/>
        <v>0</v>
      </c>
      <c r="HA100" s="6">
        <f t="shared" si="3697"/>
        <v>0</v>
      </c>
      <c r="HB100" s="6">
        <f t="shared" si="3697"/>
        <v>0</v>
      </c>
      <c r="HC100" s="6">
        <f t="shared" si="3697"/>
        <v>0</v>
      </c>
      <c r="HD100" s="6">
        <f t="shared" si="3697"/>
        <v>0</v>
      </c>
      <c r="HE100" s="6">
        <f t="shared" si="3697"/>
        <v>0</v>
      </c>
      <c r="HF100" s="6">
        <f t="shared" si="3697"/>
        <v>0</v>
      </c>
      <c r="HG100" s="6">
        <f t="shared" si="3697"/>
        <v>0</v>
      </c>
      <c r="HH100" s="6">
        <f t="shared" si="3697"/>
        <v>0</v>
      </c>
      <c r="HI100" s="6">
        <f t="shared" si="3697"/>
        <v>0</v>
      </c>
      <c r="HJ100" s="6">
        <f t="shared" si="3697"/>
        <v>0</v>
      </c>
      <c r="HK100" s="6">
        <f t="shared" si="3697"/>
        <v>0</v>
      </c>
      <c r="HL100" s="6">
        <f t="shared" si="3697"/>
        <v>0</v>
      </c>
      <c r="HM100" s="6">
        <f t="shared" si="3697"/>
        <v>0</v>
      </c>
      <c r="HN100" s="6">
        <f t="shared" si="3697"/>
        <v>0</v>
      </c>
      <c r="HO100" s="6">
        <f t="shared" si="3697"/>
        <v>0</v>
      </c>
      <c r="HP100" s="6">
        <f t="shared" si="3697"/>
        <v>0</v>
      </c>
      <c r="HQ100" s="6">
        <f t="shared" si="3697"/>
        <v>0</v>
      </c>
      <c r="HR100" s="6">
        <f t="shared" si="3697"/>
        <v>0</v>
      </c>
      <c r="HS100" s="6">
        <f t="shared" si="3697"/>
        <v>0</v>
      </c>
      <c r="HT100" s="6">
        <f t="shared" si="3697"/>
        <v>0</v>
      </c>
      <c r="HU100" s="6">
        <f t="shared" si="3697"/>
        <v>0</v>
      </c>
      <c r="HV100" s="6">
        <f t="shared" si="3697"/>
        <v>0</v>
      </c>
      <c r="HW100" s="6">
        <f t="shared" si="3697"/>
        <v>0</v>
      </c>
      <c r="HX100" s="6">
        <f t="shared" si="3697"/>
        <v>0</v>
      </c>
      <c r="HY100" s="6">
        <f t="shared" si="3697"/>
        <v>0</v>
      </c>
      <c r="HZ100" s="6">
        <f t="shared" si="3697"/>
        <v>0</v>
      </c>
      <c r="IA100" s="6">
        <f t="shared" si="3697"/>
        <v>0</v>
      </c>
      <c r="IB100" s="6">
        <f t="shared" si="3697"/>
        <v>0</v>
      </c>
      <c r="IC100" s="6">
        <f t="shared" si="3697"/>
        <v>0</v>
      </c>
      <c r="ID100" s="6">
        <f t="shared" si="3697"/>
        <v>0</v>
      </c>
      <c r="IE100" s="6">
        <f t="shared" si="3697"/>
        <v>0</v>
      </c>
      <c r="IF100" s="6">
        <f t="shared" si="3697"/>
        <v>0</v>
      </c>
      <c r="IG100" s="6">
        <f t="shared" si="3697"/>
        <v>0</v>
      </c>
      <c r="IH100" s="6">
        <f t="shared" si="3697"/>
        <v>0</v>
      </c>
      <c r="II100" s="6">
        <f t="shared" si="3697"/>
        <v>0</v>
      </c>
      <c r="IJ100" s="6">
        <f t="shared" si="3697"/>
        <v>0</v>
      </c>
      <c r="IK100" s="6">
        <f t="shared" si="3697"/>
        <v>0</v>
      </c>
      <c r="IL100" s="6">
        <f t="shared" si="3697"/>
        <v>0</v>
      </c>
      <c r="IM100" s="6">
        <f t="shared" si="3697"/>
        <v>0</v>
      </c>
      <c r="IN100" s="6">
        <f t="shared" si="3697"/>
        <v>0</v>
      </c>
      <c r="IO100" s="6">
        <f t="shared" si="3697"/>
        <v>0</v>
      </c>
      <c r="IP100" s="6">
        <f t="shared" si="3697"/>
        <v>0</v>
      </c>
      <c r="IQ100" s="6">
        <f t="shared" si="3697"/>
        <v>0</v>
      </c>
      <c r="IR100" s="6">
        <f t="shared" si="3697"/>
        <v>0</v>
      </c>
      <c r="IS100" s="6">
        <f t="shared" si="3697"/>
        <v>0</v>
      </c>
      <c r="IT100" s="6">
        <f t="shared" si="3697"/>
        <v>0</v>
      </c>
      <c r="IU100" s="6">
        <f t="shared" si="3697"/>
        <v>0</v>
      </c>
      <c r="IV100" s="6">
        <f t="shared" si="3697"/>
        <v>0</v>
      </c>
      <c r="IW100" s="6">
        <f t="shared" si="3697"/>
        <v>0</v>
      </c>
      <c r="IX100" s="6">
        <f t="shared" si="3697"/>
        <v>0</v>
      </c>
      <c r="IY100" s="6">
        <f t="shared" si="3697"/>
        <v>0</v>
      </c>
      <c r="IZ100" s="6">
        <f t="shared" si="3697"/>
        <v>0</v>
      </c>
      <c r="JA100" s="6">
        <f t="shared" si="3697"/>
        <v>0</v>
      </c>
      <c r="JB100" s="6">
        <f t="shared" si="3697"/>
        <v>0</v>
      </c>
      <c r="JC100" s="6">
        <f t="shared" si="3697"/>
        <v>0</v>
      </c>
      <c r="JD100" s="6">
        <f t="shared" ref="JD100:LO100" si="3698">JD85+JD88+JD90+JD94+JD93+JD96</f>
        <v>0</v>
      </c>
      <c r="JE100" s="6">
        <f t="shared" si="3698"/>
        <v>0</v>
      </c>
      <c r="JF100" s="6">
        <f t="shared" si="3698"/>
        <v>0</v>
      </c>
      <c r="JG100" s="6">
        <f t="shared" si="3698"/>
        <v>0</v>
      </c>
      <c r="JH100" s="6">
        <f t="shared" si="3698"/>
        <v>0</v>
      </c>
      <c r="JI100" s="6">
        <f t="shared" si="3698"/>
        <v>0</v>
      </c>
      <c r="JJ100" s="6">
        <f t="shared" si="3698"/>
        <v>0</v>
      </c>
      <c r="JK100" s="6">
        <f t="shared" si="3698"/>
        <v>0</v>
      </c>
      <c r="JL100" s="6">
        <f t="shared" si="3698"/>
        <v>0</v>
      </c>
      <c r="JM100" s="6">
        <f t="shared" si="3698"/>
        <v>0</v>
      </c>
      <c r="JN100" s="6">
        <f t="shared" si="3698"/>
        <v>0</v>
      </c>
      <c r="JO100" s="6">
        <f t="shared" si="3698"/>
        <v>0</v>
      </c>
      <c r="JP100" s="6">
        <f t="shared" si="3698"/>
        <v>0</v>
      </c>
      <c r="JQ100" s="6">
        <f t="shared" si="3698"/>
        <v>0</v>
      </c>
      <c r="JR100" s="6">
        <f t="shared" si="3698"/>
        <v>0</v>
      </c>
      <c r="JS100" s="6">
        <f t="shared" si="3698"/>
        <v>0</v>
      </c>
      <c r="JT100" s="6">
        <f t="shared" si="3698"/>
        <v>0</v>
      </c>
      <c r="JU100" s="6">
        <f t="shared" si="3698"/>
        <v>0</v>
      </c>
      <c r="JV100" s="6">
        <f t="shared" si="3698"/>
        <v>0</v>
      </c>
      <c r="JW100" s="6">
        <f t="shared" si="3698"/>
        <v>0</v>
      </c>
      <c r="JX100" s="6">
        <f t="shared" si="3698"/>
        <v>0</v>
      </c>
      <c r="JY100" s="6">
        <f t="shared" si="3698"/>
        <v>0</v>
      </c>
      <c r="JZ100" s="6">
        <f t="shared" si="3698"/>
        <v>0</v>
      </c>
      <c r="KA100" s="6">
        <f t="shared" si="3698"/>
        <v>0</v>
      </c>
      <c r="KB100" s="6">
        <f t="shared" si="3698"/>
        <v>0</v>
      </c>
      <c r="KC100" s="6">
        <f t="shared" si="3698"/>
        <v>0</v>
      </c>
      <c r="KD100" s="6">
        <f t="shared" si="3698"/>
        <v>0</v>
      </c>
      <c r="KE100" s="6">
        <f t="shared" si="3698"/>
        <v>0</v>
      </c>
      <c r="KF100" s="6">
        <f t="shared" si="3698"/>
        <v>0</v>
      </c>
      <c r="KG100" s="6">
        <f t="shared" si="3698"/>
        <v>0</v>
      </c>
      <c r="KH100" s="6">
        <f t="shared" si="3698"/>
        <v>0</v>
      </c>
      <c r="KI100" s="6">
        <f t="shared" si="3698"/>
        <v>0</v>
      </c>
      <c r="KJ100" s="6">
        <f t="shared" si="3698"/>
        <v>0</v>
      </c>
      <c r="KK100" s="6">
        <f t="shared" si="3698"/>
        <v>0</v>
      </c>
      <c r="KL100" s="6">
        <f t="shared" si="3698"/>
        <v>0</v>
      </c>
      <c r="KM100" s="6">
        <f t="shared" si="3698"/>
        <v>0</v>
      </c>
      <c r="KN100" s="6">
        <f t="shared" si="3698"/>
        <v>0</v>
      </c>
      <c r="KO100" s="6">
        <f t="shared" si="3698"/>
        <v>0</v>
      </c>
      <c r="KP100" s="6">
        <f t="shared" si="3698"/>
        <v>0</v>
      </c>
      <c r="KQ100" s="6">
        <f t="shared" si="3698"/>
        <v>0</v>
      </c>
      <c r="KR100" s="6">
        <f t="shared" si="3698"/>
        <v>0</v>
      </c>
      <c r="KS100" s="6">
        <f t="shared" si="3698"/>
        <v>0</v>
      </c>
      <c r="KT100" s="6">
        <f t="shared" si="3698"/>
        <v>0</v>
      </c>
      <c r="KU100" s="6">
        <f t="shared" si="3698"/>
        <v>0</v>
      </c>
      <c r="KV100" s="6">
        <f t="shared" si="3698"/>
        <v>0</v>
      </c>
      <c r="KW100" s="6">
        <f t="shared" si="3698"/>
        <v>0</v>
      </c>
      <c r="KX100" s="6">
        <f t="shared" si="3698"/>
        <v>0</v>
      </c>
      <c r="KY100" s="6">
        <f t="shared" si="3698"/>
        <v>0</v>
      </c>
      <c r="KZ100" s="6">
        <f t="shared" si="3698"/>
        <v>0</v>
      </c>
      <c r="LA100" s="6">
        <f t="shared" si="3698"/>
        <v>0</v>
      </c>
      <c r="LB100" s="6">
        <f t="shared" si="3698"/>
        <v>0</v>
      </c>
      <c r="LC100" s="6">
        <f t="shared" si="3698"/>
        <v>0</v>
      </c>
      <c r="LD100" s="6">
        <f t="shared" si="3698"/>
        <v>0</v>
      </c>
      <c r="LE100" s="6">
        <f t="shared" si="3698"/>
        <v>0</v>
      </c>
      <c r="LF100" s="6">
        <f t="shared" si="3698"/>
        <v>0</v>
      </c>
      <c r="LG100" s="6">
        <f t="shared" si="3698"/>
        <v>0</v>
      </c>
      <c r="LH100" s="6">
        <f t="shared" si="3698"/>
        <v>0</v>
      </c>
      <c r="LI100" s="6">
        <f t="shared" si="3698"/>
        <v>0</v>
      </c>
      <c r="LJ100" s="6">
        <f t="shared" si="3698"/>
        <v>0</v>
      </c>
      <c r="LK100" s="6">
        <f t="shared" si="3698"/>
        <v>0</v>
      </c>
      <c r="LL100" s="6">
        <f t="shared" si="3698"/>
        <v>0</v>
      </c>
      <c r="LM100" s="6">
        <f t="shared" si="3698"/>
        <v>0</v>
      </c>
      <c r="LN100" s="6">
        <f t="shared" si="3698"/>
        <v>0</v>
      </c>
      <c r="LO100" s="6">
        <f t="shared" si="3698"/>
        <v>0</v>
      </c>
      <c r="LP100" s="6">
        <f t="shared" ref="LP100:ND100" si="3699">LP85+LP88+LP90+LP94+LP93+LP96</f>
        <v>0</v>
      </c>
      <c r="LQ100" s="6">
        <f t="shared" si="3699"/>
        <v>0</v>
      </c>
      <c r="LR100" s="6">
        <f t="shared" si="3699"/>
        <v>0</v>
      </c>
      <c r="LS100" s="6">
        <f t="shared" si="3699"/>
        <v>0</v>
      </c>
      <c r="LT100" s="6">
        <f t="shared" si="3699"/>
        <v>0</v>
      </c>
      <c r="LU100" s="6">
        <f t="shared" si="3699"/>
        <v>0</v>
      </c>
      <c r="LV100" s="6">
        <f t="shared" si="3699"/>
        <v>0</v>
      </c>
      <c r="LW100" s="6">
        <f t="shared" si="3699"/>
        <v>0</v>
      </c>
      <c r="LX100" s="6">
        <f t="shared" si="3699"/>
        <v>0</v>
      </c>
      <c r="LY100" s="6">
        <f t="shared" si="3699"/>
        <v>0</v>
      </c>
      <c r="LZ100" s="6">
        <f t="shared" si="3699"/>
        <v>0</v>
      </c>
      <c r="MA100" s="6">
        <f t="shared" si="3699"/>
        <v>0</v>
      </c>
      <c r="MB100" s="6">
        <f t="shared" si="3699"/>
        <v>0</v>
      </c>
      <c r="MC100" s="6">
        <f t="shared" si="3699"/>
        <v>0</v>
      </c>
      <c r="MD100" s="6">
        <f t="shared" si="3699"/>
        <v>0</v>
      </c>
      <c r="ME100" s="6">
        <f t="shared" si="3699"/>
        <v>0</v>
      </c>
      <c r="MF100" s="6">
        <f t="shared" si="3699"/>
        <v>0</v>
      </c>
      <c r="MG100" s="6">
        <f t="shared" si="3699"/>
        <v>0</v>
      </c>
      <c r="MH100" s="6">
        <f t="shared" si="3699"/>
        <v>0</v>
      </c>
      <c r="MI100" s="6">
        <f t="shared" si="3699"/>
        <v>0</v>
      </c>
      <c r="MJ100" s="6">
        <f t="shared" si="3699"/>
        <v>0</v>
      </c>
      <c r="MK100" s="6">
        <f t="shared" si="3699"/>
        <v>0</v>
      </c>
      <c r="ML100" s="6">
        <f t="shared" si="3699"/>
        <v>0</v>
      </c>
      <c r="MM100" s="6">
        <f t="shared" si="3699"/>
        <v>0</v>
      </c>
      <c r="MN100" s="6">
        <f t="shared" si="3699"/>
        <v>0</v>
      </c>
      <c r="MO100" s="6">
        <f t="shared" si="3699"/>
        <v>0</v>
      </c>
      <c r="MP100" s="6">
        <f t="shared" si="3699"/>
        <v>0</v>
      </c>
      <c r="MQ100" s="6">
        <f t="shared" si="3699"/>
        <v>0</v>
      </c>
      <c r="MR100" s="6">
        <f t="shared" si="3699"/>
        <v>0</v>
      </c>
      <c r="MS100" s="6">
        <f t="shared" si="3699"/>
        <v>0</v>
      </c>
      <c r="MT100" s="6">
        <f t="shared" si="3699"/>
        <v>0</v>
      </c>
      <c r="MU100" s="6">
        <f t="shared" si="3699"/>
        <v>0</v>
      </c>
      <c r="MV100" s="6">
        <f t="shared" si="3699"/>
        <v>0</v>
      </c>
      <c r="MW100" s="6">
        <f t="shared" si="3699"/>
        <v>0</v>
      </c>
      <c r="MX100" s="6">
        <f t="shared" si="3699"/>
        <v>0</v>
      </c>
      <c r="MY100" s="6">
        <f t="shared" si="3699"/>
        <v>0</v>
      </c>
      <c r="MZ100" s="6">
        <f t="shared" si="3699"/>
        <v>0</v>
      </c>
      <c r="NA100" s="6">
        <f t="shared" si="3699"/>
        <v>0</v>
      </c>
      <c r="NB100" s="6">
        <f t="shared" si="3699"/>
        <v>0</v>
      </c>
      <c r="NC100" s="6">
        <f t="shared" si="3699"/>
        <v>0</v>
      </c>
      <c r="ND100" s="6">
        <f t="shared" si="3699"/>
        <v>0</v>
      </c>
    </row>
    <row r="101" spans="1:368" s="9" customFormat="1" ht="13.8" x14ac:dyDescent="0.3">
      <c r="A101" s="4"/>
      <c r="B101" s="55" t="str">
        <f>"Эффективная ставка кредитного продукта-"&amp;A80</f>
        <v>Эффективная ставка кредитного продукта-4</v>
      </c>
      <c r="C101" s="11"/>
      <c r="D101" s="56">
        <f>POWER(1+IRR(H100:ND100),12)-1</f>
        <v>6.2595950417931423E-2</v>
      </c>
      <c r="G101" s="18"/>
    </row>
    <row r="103" spans="1:368" ht="13.8" x14ac:dyDescent="0.3">
      <c r="A103" s="54">
        <f t="shared" ref="A103" si="3700">A80+1</f>
        <v>5</v>
      </c>
      <c r="B103" s="10" t="str">
        <f t="shared" ref="B103" si="3701">"Кредитное/лизинговое предложение-"&amp;A103</f>
        <v>Кредитное/лизинговое предложение-5</v>
      </c>
    </row>
    <row r="104" spans="1:368" s="4" customFormat="1" x14ac:dyDescent="0.25">
      <c r="B104" s="4" t="s">
        <v>70</v>
      </c>
      <c r="C104" s="5" t="s">
        <v>1</v>
      </c>
      <c r="D104" s="23">
        <v>360</v>
      </c>
      <c r="G104" s="5"/>
      <c r="H104" s="2">
        <f t="shared" ref="H104:L104" si="3702">IF(AND(H$4-$H$4&gt;0,H$4-$H$4&lt;=$D104),1,0)</f>
        <v>0</v>
      </c>
      <c r="I104" s="2">
        <f t="shared" si="3702"/>
        <v>1</v>
      </c>
      <c r="J104" s="2">
        <f t="shared" si="3702"/>
        <v>1</v>
      </c>
      <c r="K104" s="2">
        <f t="shared" si="3702"/>
        <v>1</v>
      </c>
      <c r="L104" s="2">
        <f t="shared" si="3702"/>
        <v>1</v>
      </c>
      <c r="M104" s="2">
        <f t="shared" ref="M104:BX104" si="3703">IF(AND(M$4-$H$4&gt;0,M$4-$H$4&lt;=$D104),1,0)</f>
        <v>1</v>
      </c>
      <c r="N104" s="2">
        <f t="shared" si="3703"/>
        <v>1</v>
      </c>
      <c r="O104" s="2">
        <f t="shared" si="3703"/>
        <v>1</v>
      </c>
      <c r="P104" s="2">
        <f t="shared" si="3703"/>
        <v>1</v>
      </c>
      <c r="Q104" s="2">
        <f t="shared" si="3703"/>
        <v>1</v>
      </c>
      <c r="R104" s="2">
        <f t="shared" si="3703"/>
        <v>1</v>
      </c>
      <c r="S104" s="2">
        <f t="shared" si="3703"/>
        <v>1</v>
      </c>
      <c r="T104" s="2">
        <f t="shared" si="3703"/>
        <v>1</v>
      </c>
      <c r="U104" s="2">
        <f t="shared" si="3703"/>
        <v>1</v>
      </c>
      <c r="V104" s="2">
        <f t="shared" si="3703"/>
        <v>1</v>
      </c>
      <c r="W104" s="2">
        <f t="shared" si="3703"/>
        <v>1</v>
      </c>
      <c r="X104" s="2">
        <f t="shared" si="3703"/>
        <v>1</v>
      </c>
      <c r="Y104" s="2">
        <f t="shared" si="3703"/>
        <v>1</v>
      </c>
      <c r="Z104" s="2">
        <f t="shared" si="3703"/>
        <v>1</v>
      </c>
      <c r="AA104" s="2">
        <f t="shared" si="3703"/>
        <v>1</v>
      </c>
      <c r="AB104" s="2">
        <f t="shared" si="3703"/>
        <v>1</v>
      </c>
      <c r="AC104" s="2">
        <f t="shared" si="3703"/>
        <v>1</v>
      </c>
      <c r="AD104" s="2">
        <f t="shared" si="3703"/>
        <v>1</v>
      </c>
      <c r="AE104" s="2">
        <f t="shared" si="3703"/>
        <v>1</v>
      </c>
      <c r="AF104" s="2">
        <f t="shared" si="3703"/>
        <v>1</v>
      </c>
      <c r="AG104" s="2">
        <f t="shared" si="3703"/>
        <v>1</v>
      </c>
      <c r="AH104" s="2">
        <f t="shared" si="3703"/>
        <v>1</v>
      </c>
      <c r="AI104" s="2">
        <f t="shared" si="3703"/>
        <v>1</v>
      </c>
      <c r="AJ104" s="2">
        <f t="shared" si="3703"/>
        <v>1</v>
      </c>
      <c r="AK104" s="2">
        <f t="shared" si="3703"/>
        <v>1</v>
      </c>
      <c r="AL104" s="2">
        <f t="shared" si="3703"/>
        <v>1</v>
      </c>
      <c r="AM104" s="2">
        <f t="shared" si="3703"/>
        <v>1</v>
      </c>
      <c r="AN104" s="2">
        <f t="shared" si="3703"/>
        <v>1</v>
      </c>
      <c r="AO104" s="2">
        <f t="shared" si="3703"/>
        <v>1</v>
      </c>
      <c r="AP104" s="2">
        <f t="shared" si="3703"/>
        <v>1</v>
      </c>
      <c r="AQ104" s="2">
        <f t="shared" si="3703"/>
        <v>1</v>
      </c>
      <c r="AR104" s="2">
        <f t="shared" si="3703"/>
        <v>1</v>
      </c>
      <c r="AS104" s="2">
        <f t="shared" si="3703"/>
        <v>1</v>
      </c>
      <c r="AT104" s="2">
        <f t="shared" si="3703"/>
        <v>1</v>
      </c>
      <c r="AU104" s="2">
        <f t="shared" si="3703"/>
        <v>1</v>
      </c>
      <c r="AV104" s="2">
        <f t="shared" si="3703"/>
        <v>1</v>
      </c>
      <c r="AW104" s="2">
        <f t="shared" si="3703"/>
        <v>1</v>
      </c>
      <c r="AX104" s="2">
        <f t="shared" si="3703"/>
        <v>1</v>
      </c>
      <c r="AY104" s="2">
        <f t="shared" si="3703"/>
        <v>1</v>
      </c>
      <c r="AZ104" s="2">
        <f t="shared" si="3703"/>
        <v>1</v>
      </c>
      <c r="BA104" s="2">
        <f t="shared" si="3703"/>
        <v>1</v>
      </c>
      <c r="BB104" s="2">
        <f t="shared" si="3703"/>
        <v>1</v>
      </c>
      <c r="BC104" s="2">
        <f t="shared" si="3703"/>
        <v>1</v>
      </c>
      <c r="BD104" s="2">
        <f t="shared" si="3703"/>
        <v>1</v>
      </c>
      <c r="BE104" s="2">
        <f t="shared" si="3703"/>
        <v>1</v>
      </c>
      <c r="BF104" s="2">
        <f t="shared" si="3703"/>
        <v>1</v>
      </c>
      <c r="BG104" s="2">
        <f t="shared" si="3703"/>
        <v>1</v>
      </c>
      <c r="BH104" s="2">
        <f t="shared" si="3703"/>
        <v>1</v>
      </c>
      <c r="BI104" s="2">
        <f t="shared" si="3703"/>
        <v>1</v>
      </c>
      <c r="BJ104" s="2">
        <f t="shared" si="3703"/>
        <v>1</v>
      </c>
      <c r="BK104" s="2">
        <f t="shared" si="3703"/>
        <v>1</v>
      </c>
      <c r="BL104" s="2">
        <f t="shared" si="3703"/>
        <v>1</v>
      </c>
      <c r="BM104" s="2">
        <f t="shared" si="3703"/>
        <v>1</v>
      </c>
      <c r="BN104" s="2">
        <f t="shared" si="3703"/>
        <v>1</v>
      </c>
      <c r="BO104" s="2">
        <f t="shared" si="3703"/>
        <v>1</v>
      </c>
      <c r="BP104" s="2">
        <f t="shared" si="3703"/>
        <v>1</v>
      </c>
      <c r="BQ104" s="2">
        <f t="shared" si="3703"/>
        <v>1</v>
      </c>
      <c r="BR104" s="2">
        <f t="shared" si="3703"/>
        <v>1</v>
      </c>
      <c r="BS104" s="2">
        <f t="shared" si="3703"/>
        <v>1</v>
      </c>
      <c r="BT104" s="2">
        <f t="shared" si="3703"/>
        <v>1</v>
      </c>
      <c r="BU104" s="2">
        <f t="shared" si="3703"/>
        <v>1</v>
      </c>
      <c r="BV104" s="2">
        <f t="shared" si="3703"/>
        <v>1</v>
      </c>
      <c r="BW104" s="2">
        <f t="shared" si="3703"/>
        <v>1</v>
      </c>
      <c r="BX104" s="2">
        <f t="shared" si="3703"/>
        <v>1</v>
      </c>
      <c r="BY104" s="2">
        <f t="shared" ref="BY104:EJ104" si="3704">IF(AND(BY$4-$H$4&gt;0,BY$4-$H$4&lt;=$D104),1,0)</f>
        <v>1</v>
      </c>
      <c r="BZ104" s="2">
        <f t="shared" si="3704"/>
        <v>1</v>
      </c>
      <c r="CA104" s="2">
        <f t="shared" si="3704"/>
        <v>1</v>
      </c>
      <c r="CB104" s="2">
        <f t="shared" si="3704"/>
        <v>1</v>
      </c>
      <c r="CC104" s="2">
        <f t="shared" si="3704"/>
        <v>1</v>
      </c>
      <c r="CD104" s="2">
        <f t="shared" si="3704"/>
        <v>1</v>
      </c>
      <c r="CE104" s="2">
        <f t="shared" si="3704"/>
        <v>1</v>
      </c>
      <c r="CF104" s="2">
        <f t="shared" si="3704"/>
        <v>1</v>
      </c>
      <c r="CG104" s="2">
        <f t="shared" si="3704"/>
        <v>1</v>
      </c>
      <c r="CH104" s="2">
        <f t="shared" si="3704"/>
        <v>1</v>
      </c>
      <c r="CI104" s="2">
        <f t="shared" si="3704"/>
        <v>1</v>
      </c>
      <c r="CJ104" s="2">
        <f t="shared" si="3704"/>
        <v>1</v>
      </c>
      <c r="CK104" s="2">
        <f t="shared" si="3704"/>
        <v>1</v>
      </c>
      <c r="CL104" s="2">
        <f t="shared" si="3704"/>
        <v>1</v>
      </c>
      <c r="CM104" s="2">
        <f t="shared" si="3704"/>
        <v>1</v>
      </c>
      <c r="CN104" s="2">
        <f t="shared" si="3704"/>
        <v>1</v>
      </c>
      <c r="CO104" s="2">
        <f t="shared" si="3704"/>
        <v>1</v>
      </c>
      <c r="CP104" s="2">
        <f t="shared" si="3704"/>
        <v>1</v>
      </c>
      <c r="CQ104" s="2">
        <f t="shared" si="3704"/>
        <v>1</v>
      </c>
      <c r="CR104" s="2">
        <f t="shared" si="3704"/>
        <v>1</v>
      </c>
      <c r="CS104" s="2">
        <f t="shared" si="3704"/>
        <v>1</v>
      </c>
      <c r="CT104" s="2">
        <f t="shared" si="3704"/>
        <v>1</v>
      </c>
      <c r="CU104" s="2">
        <f t="shared" si="3704"/>
        <v>1</v>
      </c>
      <c r="CV104" s="2">
        <f t="shared" si="3704"/>
        <v>1</v>
      </c>
      <c r="CW104" s="2">
        <f t="shared" si="3704"/>
        <v>1</v>
      </c>
      <c r="CX104" s="2">
        <f t="shared" si="3704"/>
        <v>1</v>
      </c>
      <c r="CY104" s="2">
        <f t="shared" si="3704"/>
        <v>1</v>
      </c>
      <c r="CZ104" s="2">
        <f t="shared" si="3704"/>
        <v>1</v>
      </c>
      <c r="DA104" s="2">
        <f t="shared" si="3704"/>
        <v>1</v>
      </c>
      <c r="DB104" s="2">
        <f t="shared" si="3704"/>
        <v>1</v>
      </c>
      <c r="DC104" s="2">
        <f t="shared" si="3704"/>
        <v>1</v>
      </c>
      <c r="DD104" s="2">
        <f t="shared" si="3704"/>
        <v>1</v>
      </c>
      <c r="DE104" s="2">
        <f t="shared" si="3704"/>
        <v>1</v>
      </c>
      <c r="DF104" s="2">
        <f t="shared" si="3704"/>
        <v>1</v>
      </c>
      <c r="DG104" s="2">
        <f t="shared" si="3704"/>
        <v>1</v>
      </c>
      <c r="DH104" s="2">
        <f t="shared" si="3704"/>
        <v>1</v>
      </c>
      <c r="DI104" s="2">
        <f t="shared" si="3704"/>
        <v>1</v>
      </c>
      <c r="DJ104" s="2">
        <f t="shared" si="3704"/>
        <v>1</v>
      </c>
      <c r="DK104" s="2">
        <f t="shared" si="3704"/>
        <v>1</v>
      </c>
      <c r="DL104" s="2">
        <f t="shared" si="3704"/>
        <v>1</v>
      </c>
      <c r="DM104" s="2">
        <f t="shared" si="3704"/>
        <v>1</v>
      </c>
      <c r="DN104" s="2">
        <f t="shared" si="3704"/>
        <v>1</v>
      </c>
      <c r="DO104" s="2">
        <f t="shared" si="3704"/>
        <v>1</v>
      </c>
      <c r="DP104" s="2">
        <f t="shared" si="3704"/>
        <v>1</v>
      </c>
      <c r="DQ104" s="2">
        <f t="shared" si="3704"/>
        <v>1</v>
      </c>
      <c r="DR104" s="2">
        <f t="shared" si="3704"/>
        <v>1</v>
      </c>
      <c r="DS104" s="2">
        <f t="shared" si="3704"/>
        <v>1</v>
      </c>
      <c r="DT104" s="2">
        <f t="shared" si="3704"/>
        <v>1</v>
      </c>
      <c r="DU104" s="2">
        <f t="shared" si="3704"/>
        <v>1</v>
      </c>
      <c r="DV104" s="2">
        <f t="shared" si="3704"/>
        <v>1</v>
      </c>
      <c r="DW104" s="2">
        <f t="shared" si="3704"/>
        <v>1</v>
      </c>
      <c r="DX104" s="2">
        <f t="shared" si="3704"/>
        <v>1</v>
      </c>
      <c r="DY104" s="2">
        <f t="shared" si="3704"/>
        <v>1</v>
      </c>
      <c r="DZ104" s="2">
        <f t="shared" si="3704"/>
        <v>1</v>
      </c>
      <c r="EA104" s="2">
        <f t="shared" si="3704"/>
        <v>1</v>
      </c>
      <c r="EB104" s="2">
        <f t="shared" si="3704"/>
        <v>1</v>
      </c>
      <c r="EC104" s="2">
        <f t="shared" si="3704"/>
        <v>1</v>
      </c>
      <c r="ED104" s="2">
        <f t="shared" si="3704"/>
        <v>1</v>
      </c>
      <c r="EE104" s="2">
        <f t="shared" si="3704"/>
        <v>1</v>
      </c>
      <c r="EF104" s="2">
        <f t="shared" si="3704"/>
        <v>1</v>
      </c>
      <c r="EG104" s="2">
        <f t="shared" si="3704"/>
        <v>1</v>
      </c>
      <c r="EH104" s="2">
        <f t="shared" si="3704"/>
        <v>1</v>
      </c>
      <c r="EI104" s="2">
        <f t="shared" si="3704"/>
        <v>1</v>
      </c>
      <c r="EJ104" s="2">
        <f t="shared" si="3704"/>
        <v>1</v>
      </c>
      <c r="EK104" s="2">
        <f t="shared" ref="EK104:GV104" si="3705">IF(AND(EK$4-$H$4&gt;0,EK$4-$H$4&lt;=$D104),1,0)</f>
        <v>1</v>
      </c>
      <c r="EL104" s="2">
        <f t="shared" si="3705"/>
        <v>1</v>
      </c>
      <c r="EM104" s="2">
        <f t="shared" si="3705"/>
        <v>1</v>
      </c>
      <c r="EN104" s="2">
        <f t="shared" si="3705"/>
        <v>1</v>
      </c>
      <c r="EO104" s="2">
        <f t="shared" si="3705"/>
        <v>1</v>
      </c>
      <c r="EP104" s="2">
        <f t="shared" si="3705"/>
        <v>1</v>
      </c>
      <c r="EQ104" s="2">
        <f t="shared" si="3705"/>
        <v>1</v>
      </c>
      <c r="ER104" s="2">
        <f t="shared" si="3705"/>
        <v>1</v>
      </c>
      <c r="ES104" s="2">
        <f t="shared" si="3705"/>
        <v>1</v>
      </c>
      <c r="ET104" s="2">
        <f t="shared" si="3705"/>
        <v>1</v>
      </c>
      <c r="EU104" s="2">
        <f t="shared" si="3705"/>
        <v>1</v>
      </c>
      <c r="EV104" s="2">
        <f t="shared" si="3705"/>
        <v>1</v>
      </c>
      <c r="EW104" s="2">
        <f t="shared" si="3705"/>
        <v>1</v>
      </c>
      <c r="EX104" s="2">
        <f t="shared" si="3705"/>
        <v>1</v>
      </c>
      <c r="EY104" s="2">
        <f t="shared" si="3705"/>
        <v>1</v>
      </c>
      <c r="EZ104" s="2">
        <f t="shared" si="3705"/>
        <v>1</v>
      </c>
      <c r="FA104" s="2">
        <f t="shared" si="3705"/>
        <v>1</v>
      </c>
      <c r="FB104" s="2">
        <f t="shared" si="3705"/>
        <v>1</v>
      </c>
      <c r="FC104" s="2">
        <f t="shared" si="3705"/>
        <v>1</v>
      </c>
      <c r="FD104" s="2">
        <f t="shared" si="3705"/>
        <v>1</v>
      </c>
      <c r="FE104" s="2">
        <f t="shared" si="3705"/>
        <v>1</v>
      </c>
      <c r="FF104" s="2">
        <f t="shared" si="3705"/>
        <v>1</v>
      </c>
      <c r="FG104" s="2">
        <f t="shared" si="3705"/>
        <v>1</v>
      </c>
      <c r="FH104" s="2">
        <f t="shared" si="3705"/>
        <v>1</v>
      </c>
      <c r="FI104" s="2">
        <f t="shared" si="3705"/>
        <v>1</v>
      </c>
      <c r="FJ104" s="2">
        <f t="shared" si="3705"/>
        <v>1</v>
      </c>
      <c r="FK104" s="2">
        <f t="shared" si="3705"/>
        <v>1</v>
      </c>
      <c r="FL104" s="2">
        <f t="shared" si="3705"/>
        <v>1</v>
      </c>
      <c r="FM104" s="2">
        <f t="shared" si="3705"/>
        <v>1</v>
      </c>
      <c r="FN104" s="2">
        <f t="shared" si="3705"/>
        <v>1</v>
      </c>
      <c r="FO104" s="2">
        <f t="shared" si="3705"/>
        <v>1</v>
      </c>
      <c r="FP104" s="2">
        <f t="shared" si="3705"/>
        <v>1</v>
      </c>
      <c r="FQ104" s="2">
        <f t="shared" si="3705"/>
        <v>1</v>
      </c>
      <c r="FR104" s="2">
        <f t="shared" si="3705"/>
        <v>1</v>
      </c>
      <c r="FS104" s="2">
        <f t="shared" si="3705"/>
        <v>1</v>
      </c>
      <c r="FT104" s="2">
        <f t="shared" si="3705"/>
        <v>1</v>
      </c>
      <c r="FU104" s="2">
        <f t="shared" si="3705"/>
        <v>1</v>
      </c>
      <c r="FV104" s="2">
        <f t="shared" si="3705"/>
        <v>1</v>
      </c>
      <c r="FW104" s="2">
        <f t="shared" si="3705"/>
        <v>1</v>
      </c>
      <c r="FX104" s="2">
        <f t="shared" si="3705"/>
        <v>1</v>
      </c>
      <c r="FY104" s="2">
        <f t="shared" si="3705"/>
        <v>1</v>
      </c>
      <c r="FZ104" s="2">
        <f t="shared" si="3705"/>
        <v>1</v>
      </c>
      <c r="GA104" s="2">
        <f t="shared" si="3705"/>
        <v>1</v>
      </c>
      <c r="GB104" s="2">
        <f t="shared" si="3705"/>
        <v>1</v>
      </c>
      <c r="GC104" s="2">
        <f t="shared" si="3705"/>
        <v>1</v>
      </c>
      <c r="GD104" s="2">
        <f t="shared" si="3705"/>
        <v>1</v>
      </c>
      <c r="GE104" s="2">
        <f t="shared" si="3705"/>
        <v>1</v>
      </c>
      <c r="GF104" s="2">
        <f t="shared" si="3705"/>
        <v>1</v>
      </c>
      <c r="GG104" s="2">
        <f t="shared" si="3705"/>
        <v>1</v>
      </c>
      <c r="GH104" s="2">
        <f t="shared" si="3705"/>
        <v>1</v>
      </c>
      <c r="GI104" s="2">
        <f t="shared" si="3705"/>
        <v>1</v>
      </c>
      <c r="GJ104" s="2">
        <f t="shared" si="3705"/>
        <v>1</v>
      </c>
      <c r="GK104" s="2">
        <f t="shared" si="3705"/>
        <v>1</v>
      </c>
      <c r="GL104" s="2">
        <f t="shared" si="3705"/>
        <v>1</v>
      </c>
      <c r="GM104" s="2">
        <f t="shared" si="3705"/>
        <v>1</v>
      </c>
      <c r="GN104" s="2">
        <f t="shared" si="3705"/>
        <v>1</v>
      </c>
      <c r="GO104" s="2">
        <f t="shared" si="3705"/>
        <v>1</v>
      </c>
      <c r="GP104" s="2">
        <f t="shared" si="3705"/>
        <v>1</v>
      </c>
      <c r="GQ104" s="2">
        <f t="shared" si="3705"/>
        <v>1</v>
      </c>
      <c r="GR104" s="2">
        <f t="shared" si="3705"/>
        <v>1</v>
      </c>
      <c r="GS104" s="2">
        <f t="shared" si="3705"/>
        <v>1</v>
      </c>
      <c r="GT104" s="2">
        <f t="shared" si="3705"/>
        <v>1</v>
      </c>
      <c r="GU104" s="2">
        <f t="shared" si="3705"/>
        <v>1</v>
      </c>
      <c r="GV104" s="2">
        <f t="shared" si="3705"/>
        <v>1</v>
      </c>
      <c r="GW104" s="2">
        <f t="shared" ref="GW104:JH104" si="3706">IF(AND(GW$4-$H$4&gt;0,GW$4-$H$4&lt;=$D104),1,0)</f>
        <v>1</v>
      </c>
      <c r="GX104" s="2">
        <f t="shared" si="3706"/>
        <v>1</v>
      </c>
      <c r="GY104" s="2">
        <f t="shared" si="3706"/>
        <v>1</v>
      </c>
      <c r="GZ104" s="2">
        <f t="shared" si="3706"/>
        <v>1</v>
      </c>
      <c r="HA104" s="2">
        <f t="shared" si="3706"/>
        <v>1</v>
      </c>
      <c r="HB104" s="2">
        <f t="shared" si="3706"/>
        <v>1</v>
      </c>
      <c r="HC104" s="2">
        <f t="shared" si="3706"/>
        <v>1</v>
      </c>
      <c r="HD104" s="2">
        <f t="shared" si="3706"/>
        <v>1</v>
      </c>
      <c r="HE104" s="2">
        <f t="shared" si="3706"/>
        <v>1</v>
      </c>
      <c r="HF104" s="2">
        <f t="shared" si="3706"/>
        <v>1</v>
      </c>
      <c r="HG104" s="2">
        <f t="shared" si="3706"/>
        <v>1</v>
      </c>
      <c r="HH104" s="2">
        <f t="shared" si="3706"/>
        <v>1</v>
      </c>
      <c r="HI104" s="2">
        <f t="shared" si="3706"/>
        <v>1</v>
      </c>
      <c r="HJ104" s="2">
        <f t="shared" si="3706"/>
        <v>1</v>
      </c>
      <c r="HK104" s="2">
        <f t="shared" si="3706"/>
        <v>1</v>
      </c>
      <c r="HL104" s="2">
        <f t="shared" si="3706"/>
        <v>1</v>
      </c>
      <c r="HM104" s="2">
        <f t="shared" si="3706"/>
        <v>1</v>
      </c>
      <c r="HN104" s="2">
        <f t="shared" si="3706"/>
        <v>1</v>
      </c>
      <c r="HO104" s="2">
        <f t="shared" si="3706"/>
        <v>1</v>
      </c>
      <c r="HP104" s="2">
        <f t="shared" si="3706"/>
        <v>1</v>
      </c>
      <c r="HQ104" s="2">
        <f t="shared" si="3706"/>
        <v>1</v>
      </c>
      <c r="HR104" s="2">
        <f t="shared" si="3706"/>
        <v>1</v>
      </c>
      <c r="HS104" s="2">
        <f t="shared" si="3706"/>
        <v>1</v>
      </c>
      <c r="HT104" s="2">
        <f t="shared" si="3706"/>
        <v>1</v>
      </c>
      <c r="HU104" s="2">
        <f t="shared" si="3706"/>
        <v>1</v>
      </c>
      <c r="HV104" s="2">
        <f t="shared" si="3706"/>
        <v>1</v>
      </c>
      <c r="HW104" s="2">
        <f t="shared" si="3706"/>
        <v>1</v>
      </c>
      <c r="HX104" s="2">
        <f t="shared" si="3706"/>
        <v>1</v>
      </c>
      <c r="HY104" s="2">
        <f t="shared" si="3706"/>
        <v>1</v>
      </c>
      <c r="HZ104" s="2">
        <f t="shared" si="3706"/>
        <v>1</v>
      </c>
      <c r="IA104" s="2">
        <f t="shared" si="3706"/>
        <v>1</v>
      </c>
      <c r="IB104" s="2">
        <f t="shared" si="3706"/>
        <v>1</v>
      </c>
      <c r="IC104" s="2">
        <f t="shared" si="3706"/>
        <v>1</v>
      </c>
      <c r="ID104" s="2">
        <f t="shared" si="3706"/>
        <v>1</v>
      </c>
      <c r="IE104" s="2">
        <f t="shared" si="3706"/>
        <v>1</v>
      </c>
      <c r="IF104" s="2">
        <f t="shared" si="3706"/>
        <v>1</v>
      </c>
      <c r="IG104" s="2">
        <f t="shared" si="3706"/>
        <v>1</v>
      </c>
      <c r="IH104" s="2">
        <f t="shared" si="3706"/>
        <v>1</v>
      </c>
      <c r="II104" s="2">
        <f t="shared" si="3706"/>
        <v>1</v>
      </c>
      <c r="IJ104" s="2">
        <f t="shared" si="3706"/>
        <v>1</v>
      </c>
      <c r="IK104" s="2">
        <f t="shared" si="3706"/>
        <v>1</v>
      </c>
      <c r="IL104" s="2">
        <f t="shared" si="3706"/>
        <v>1</v>
      </c>
      <c r="IM104" s="2">
        <f t="shared" si="3706"/>
        <v>1</v>
      </c>
      <c r="IN104" s="2">
        <f t="shared" si="3706"/>
        <v>1</v>
      </c>
      <c r="IO104" s="2">
        <f t="shared" si="3706"/>
        <v>1</v>
      </c>
      <c r="IP104" s="2">
        <f t="shared" si="3706"/>
        <v>1</v>
      </c>
      <c r="IQ104" s="2">
        <f t="shared" si="3706"/>
        <v>1</v>
      </c>
      <c r="IR104" s="2">
        <f t="shared" si="3706"/>
        <v>1</v>
      </c>
      <c r="IS104" s="2">
        <f t="shared" si="3706"/>
        <v>1</v>
      </c>
      <c r="IT104" s="2">
        <f t="shared" si="3706"/>
        <v>1</v>
      </c>
      <c r="IU104" s="2">
        <f t="shared" si="3706"/>
        <v>1</v>
      </c>
      <c r="IV104" s="2">
        <f t="shared" si="3706"/>
        <v>1</v>
      </c>
      <c r="IW104" s="2">
        <f t="shared" si="3706"/>
        <v>1</v>
      </c>
      <c r="IX104" s="2">
        <f t="shared" si="3706"/>
        <v>1</v>
      </c>
      <c r="IY104" s="2">
        <f t="shared" si="3706"/>
        <v>1</v>
      </c>
      <c r="IZ104" s="2">
        <f t="shared" si="3706"/>
        <v>1</v>
      </c>
      <c r="JA104" s="2">
        <f t="shared" si="3706"/>
        <v>1</v>
      </c>
      <c r="JB104" s="2">
        <f t="shared" si="3706"/>
        <v>1</v>
      </c>
      <c r="JC104" s="2">
        <f t="shared" si="3706"/>
        <v>1</v>
      </c>
      <c r="JD104" s="2">
        <f t="shared" si="3706"/>
        <v>1</v>
      </c>
      <c r="JE104" s="2">
        <f t="shared" si="3706"/>
        <v>1</v>
      </c>
      <c r="JF104" s="2">
        <f t="shared" si="3706"/>
        <v>1</v>
      </c>
      <c r="JG104" s="2">
        <f t="shared" si="3706"/>
        <v>1</v>
      </c>
      <c r="JH104" s="2">
        <f t="shared" si="3706"/>
        <v>1</v>
      </c>
      <c r="JI104" s="2">
        <f t="shared" ref="JI104:LT104" si="3707">IF(AND(JI$4-$H$4&gt;0,JI$4-$H$4&lt;=$D104),1,0)</f>
        <v>1</v>
      </c>
      <c r="JJ104" s="2">
        <f t="shared" si="3707"/>
        <v>1</v>
      </c>
      <c r="JK104" s="2">
        <f t="shared" si="3707"/>
        <v>1</v>
      </c>
      <c r="JL104" s="2">
        <f t="shared" si="3707"/>
        <v>1</v>
      </c>
      <c r="JM104" s="2">
        <f t="shared" si="3707"/>
        <v>1</v>
      </c>
      <c r="JN104" s="2">
        <f t="shared" si="3707"/>
        <v>1</v>
      </c>
      <c r="JO104" s="2">
        <f t="shared" si="3707"/>
        <v>1</v>
      </c>
      <c r="JP104" s="2">
        <f t="shared" si="3707"/>
        <v>1</v>
      </c>
      <c r="JQ104" s="2">
        <f t="shared" si="3707"/>
        <v>1</v>
      </c>
      <c r="JR104" s="2">
        <f t="shared" si="3707"/>
        <v>1</v>
      </c>
      <c r="JS104" s="2">
        <f t="shared" si="3707"/>
        <v>1</v>
      </c>
      <c r="JT104" s="2">
        <f t="shared" si="3707"/>
        <v>1</v>
      </c>
      <c r="JU104" s="2">
        <f t="shared" si="3707"/>
        <v>1</v>
      </c>
      <c r="JV104" s="2">
        <f t="shared" si="3707"/>
        <v>1</v>
      </c>
      <c r="JW104" s="2">
        <f t="shared" si="3707"/>
        <v>1</v>
      </c>
      <c r="JX104" s="2">
        <f t="shared" si="3707"/>
        <v>1</v>
      </c>
      <c r="JY104" s="2">
        <f t="shared" si="3707"/>
        <v>1</v>
      </c>
      <c r="JZ104" s="2">
        <f t="shared" si="3707"/>
        <v>1</v>
      </c>
      <c r="KA104" s="2">
        <f t="shared" si="3707"/>
        <v>1</v>
      </c>
      <c r="KB104" s="2">
        <f t="shared" si="3707"/>
        <v>1</v>
      </c>
      <c r="KC104" s="2">
        <f t="shared" si="3707"/>
        <v>1</v>
      </c>
      <c r="KD104" s="2">
        <f t="shared" si="3707"/>
        <v>1</v>
      </c>
      <c r="KE104" s="2">
        <f t="shared" si="3707"/>
        <v>1</v>
      </c>
      <c r="KF104" s="2">
        <f t="shared" si="3707"/>
        <v>1</v>
      </c>
      <c r="KG104" s="2">
        <f t="shared" si="3707"/>
        <v>1</v>
      </c>
      <c r="KH104" s="2">
        <f t="shared" si="3707"/>
        <v>1</v>
      </c>
      <c r="KI104" s="2">
        <f t="shared" si="3707"/>
        <v>1</v>
      </c>
      <c r="KJ104" s="2">
        <f t="shared" si="3707"/>
        <v>1</v>
      </c>
      <c r="KK104" s="2">
        <f t="shared" si="3707"/>
        <v>1</v>
      </c>
      <c r="KL104" s="2">
        <f t="shared" si="3707"/>
        <v>1</v>
      </c>
      <c r="KM104" s="2">
        <f t="shared" si="3707"/>
        <v>1</v>
      </c>
      <c r="KN104" s="2">
        <f t="shared" si="3707"/>
        <v>1</v>
      </c>
      <c r="KO104" s="2">
        <f t="shared" si="3707"/>
        <v>1</v>
      </c>
      <c r="KP104" s="2">
        <f t="shared" si="3707"/>
        <v>1</v>
      </c>
      <c r="KQ104" s="2">
        <f t="shared" si="3707"/>
        <v>1</v>
      </c>
      <c r="KR104" s="2">
        <f t="shared" si="3707"/>
        <v>1</v>
      </c>
      <c r="KS104" s="2">
        <f t="shared" si="3707"/>
        <v>1</v>
      </c>
      <c r="KT104" s="2">
        <f t="shared" si="3707"/>
        <v>1</v>
      </c>
      <c r="KU104" s="2">
        <f t="shared" si="3707"/>
        <v>1</v>
      </c>
      <c r="KV104" s="2">
        <f t="shared" si="3707"/>
        <v>1</v>
      </c>
      <c r="KW104" s="2">
        <f t="shared" si="3707"/>
        <v>1</v>
      </c>
      <c r="KX104" s="2">
        <f t="shared" si="3707"/>
        <v>1</v>
      </c>
      <c r="KY104" s="2">
        <f t="shared" si="3707"/>
        <v>1</v>
      </c>
      <c r="KZ104" s="2">
        <f t="shared" si="3707"/>
        <v>1</v>
      </c>
      <c r="LA104" s="2">
        <f t="shared" si="3707"/>
        <v>1</v>
      </c>
      <c r="LB104" s="2">
        <f t="shared" si="3707"/>
        <v>1</v>
      </c>
      <c r="LC104" s="2">
        <f t="shared" si="3707"/>
        <v>1</v>
      </c>
      <c r="LD104" s="2">
        <f t="shared" si="3707"/>
        <v>1</v>
      </c>
      <c r="LE104" s="2">
        <f t="shared" si="3707"/>
        <v>1</v>
      </c>
      <c r="LF104" s="2">
        <f t="shared" si="3707"/>
        <v>1</v>
      </c>
      <c r="LG104" s="2">
        <f t="shared" si="3707"/>
        <v>1</v>
      </c>
      <c r="LH104" s="2">
        <f t="shared" si="3707"/>
        <v>1</v>
      </c>
      <c r="LI104" s="2">
        <f t="shared" si="3707"/>
        <v>1</v>
      </c>
      <c r="LJ104" s="2">
        <f t="shared" si="3707"/>
        <v>1</v>
      </c>
      <c r="LK104" s="2">
        <f t="shared" si="3707"/>
        <v>1</v>
      </c>
      <c r="LL104" s="2">
        <f t="shared" si="3707"/>
        <v>1</v>
      </c>
      <c r="LM104" s="2">
        <f t="shared" si="3707"/>
        <v>1</v>
      </c>
      <c r="LN104" s="2">
        <f t="shared" si="3707"/>
        <v>1</v>
      </c>
      <c r="LO104" s="2">
        <f t="shared" si="3707"/>
        <v>1</v>
      </c>
      <c r="LP104" s="2">
        <f t="shared" si="3707"/>
        <v>1</v>
      </c>
      <c r="LQ104" s="2">
        <f t="shared" si="3707"/>
        <v>1</v>
      </c>
      <c r="LR104" s="2">
        <f t="shared" si="3707"/>
        <v>1</v>
      </c>
      <c r="LS104" s="2">
        <f t="shared" si="3707"/>
        <v>1</v>
      </c>
      <c r="LT104" s="2">
        <f t="shared" si="3707"/>
        <v>1</v>
      </c>
      <c r="LU104" s="2">
        <f t="shared" ref="LU104:ND104" si="3708">IF(AND(LU$4-$H$4&gt;0,LU$4-$H$4&lt;=$D104),1,0)</f>
        <v>1</v>
      </c>
      <c r="LV104" s="2">
        <f t="shared" si="3708"/>
        <v>1</v>
      </c>
      <c r="LW104" s="2">
        <f t="shared" si="3708"/>
        <v>1</v>
      </c>
      <c r="LX104" s="2">
        <f t="shared" si="3708"/>
        <v>1</v>
      </c>
      <c r="LY104" s="2">
        <f t="shared" si="3708"/>
        <v>1</v>
      </c>
      <c r="LZ104" s="2">
        <f t="shared" si="3708"/>
        <v>1</v>
      </c>
      <c r="MA104" s="2">
        <f t="shared" si="3708"/>
        <v>1</v>
      </c>
      <c r="MB104" s="2">
        <f t="shared" si="3708"/>
        <v>1</v>
      </c>
      <c r="MC104" s="2">
        <f t="shared" si="3708"/>
        <v>1</v>
      </c>
      <c r="MD104" s="2">
        <f t="shared" si="3708"/>
        <v>1</v>
      </c>
      <c r="ME104" s="2">
        <f t="shared" si="3708"/>
        <v>1</v>
      </c>
      <c r="MF104" s="2">
        <f t="shared" si="3708"/>
        <v>1</v>
      </c>
      <c r="MG104" s="2">
        <f t="shared" si="3708"/>
        <v>1</v>
      </c>
      <c r="MH104" s="2">
        <f t="shared" si="3708"/>
        <v>1</v>
      </c>
      <c r="MI104" s="2">
        <f t="shared" si="3708"/>
        <v>1</v>
      </c>
      <c r="MJ104" s="2">
        <f t="shared" si="3708"/>
        <v>1</v>
      </c>
      <c r="MK104" s="2">
        <f t="shared" si="3708"/>
        <v>1</v>
      </c>
      <c r="ML104" s="2">
        <f t="shared" si="3708"/>
        <v>1</v>
      </c>
      <c r="MM104" s="2">
        <f t="shared" si="3708"/>
        <v>1</v>
      </c>
      <c r="MN104" s="2">
        <f t="shared" si="3708"/>
        <v>1</v>
      </c>
      <c r="MO104" s="2">
        <f t="shared" si="3708"/>
        <v>1</v>
      </c>
      <c r="MP104" s="2">
        <f t="shared" si="3708"/>
        <v>1</v>
      </c>
      <c r="MQ104" s="2">
        <f t="shared" si="3708"/>
        <v>1</v>
      </c>
      <c r="MR104" s="2">
        <f t="shared" si="3708"/>
        <v>1</v>
      </c>
      <c r="MS104" s="2">
        <f t="shared" si="3708"/>
        <v>1</v>
      </c>
      <c r="MT104" s="2">
        <f t="shared" si="3708"/>
        <v>1</v>
      </c>
      <c r="MU104" s="2">
        <f t="shared" si="3708"/>
        <v>1</v>
      </c>
      <c r="MV104" s="2">
        <f t="shared" si="3708"/>
        <v>1</v>
      </c>
      <c r="MW104" s="2">
        <f t="shared" si="3708"/>
        <v>1</v>
      </c>
      <c r="MX104" s="2">
        <f t="shared" si="3708"/>
        <v>1</v>
      </c>
      <c r="MY104" s="2">
        <f t="shared" si="3708"/>
        <v>1</v>
      </c>
      <c r="MZ104" s="2">
        <f t="shared" si="3708"/>
        <v>1</v>
      </c>
      <c r="NA104" s="2">
        <f t="shared" si="3708"/>
        <v>1</v>
      </c>
      <c r="NB104" s="2">
        <f t="shared" si="3708"/>
        <v>1</v>
      </c>
      <c r="NC104" s="2">
        <f t="shared" si="3708"/>
        <v>1</v>
      </c>
      <c r="ND104" s="2">
        <f t="shared" si="3708"/>
        <v>1</v>
      </c>
    </row>
    <row r="105" spans="1:368" x14ac:dyDescent="0.25">
      <c r="A105" s="4"/>
    </row>
    <row r="106" spans="1:368" x14ac:dyDescent="0.25">
      <c r="A106" s="4"/>
      <c r="B106" s="2" t="s">
        <v>43</v>
      </c>
      <c r="C106" s="5" t="s">
        <v>1</v>
      </c>
      <c r="D106" s="43">
        <v>1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  <c r="JD106" s="4"/>
      <c r="JE106" s="4"/>
      <c r="JF106" s="4"/>
      <c r="JG106" s="4"/>
      <c r="JH106" s="4"/>
      <c r="JI106" s="4"/>
      <c r="JJ106" s="4"/>
      <c r="JK106" s="4"/>
      <c r="JL106" s="4"/>
      <c r="JM106" s="4"/>
      <c r="JN106" s="4"/>
      <c r="JO106" s="4"/>
      <c r="JP106" s="4"/>
      <c r="JQ106" s="4"/>
      <c r="JR106" s="4"/>
      <c r="JS106" s="4"/>
      <c r="JT106" s="4"/>
      <c r="JU106" s="4"/>
      <c r="JV106" s="4"/>
      <c r="JW106" s="4"/>
      <c r="JX106" s="4"/>
      <c r="JY106" s="4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  <c r="KR106" s="4"/>
      <c r="KS106" s="4"/>
      <c r="KT106" s="4"/>
      <c r="KU106" s="4"/>
      <c r="KV106" s="4"/>
      <c r="KW106" s="4"/>
      <c r="KX106" s="4"/>
      <c r="KY106" s="4"/>
      <c r="KZ106" s="4"/>
      <c r="LA106" s="4"/>
      <c r="LB106" s="4"/>
      <c r="LC106" s="4"/>
      <c r="LD106" s="4"/>
      <c r="LE106" s="4"/>
      <c r="LF106" s="4"/>
      <c r="LG106" s="4"/>
      <c r="LH106" s="4"/>
      <c r="LI106" s="4"/>
      <c r="LJ106" s="4"/>
      <c r="LK106" s="4"/>
      <c r="LL106" s="4"/>
      <c r="LM106" s="4"/>
      <c r="LN106" s="4"/>
      <c r="LO106" s="4"/>
      <c r="LP106" s="4"/>
      <c r="LQ106" s="4"/>
      <c r="LR106" s="4"/>
      <c r="LS106" s="4"/>
      <c r="LT106" s="4"/>
      <c r="LU106" s="4"/>
      <c r="LV106" s="4"/>
      <c r="LW106" s="4"/>
      <c r="LX106" s="4"/>
      <c r="LY106" s="4"/>
      <c r="LZ106" s="4"/>
      <c r="MA106" s="4"/>
      <c r="MB106" s="4"/>
      <c r="MC106" s="4"/>
      <c r="MD106" s="4"/>
      <c r="ME106" s="4"/>
      <c r="MF106" s="4"/>
      <c r="MG106" s="4"/>
      <c r="MH106" s="4"/>
      <c r="MI106" s="4"/>
      <c r="MJ106" s="4"/>
      <c r="MK106" s="4"/>
      <c r="ML106" s="4"/>
      <c r="MM106" s="4"/>
      <c r="MN106" s="4"/>
      <c r="MO106" s="4"/>
      <c r="MP106" s="4"/>
      <c r="MQ106" s="4"/>
      <c r="MR106" s="4"/>
      <c r="MS106" s="4"/>
      <c r="MT106" s="4"/>
      <c r="MU106" s="4"/>
      <c r="MV106" s="4"/>
      <c r="MW106" s="4"/>
      <c r="MX106" s="4"/>
      <c r="MY106" s="4"/>
      <c r="MZ106" s="4"/>
      <c r="NA106" s="4"/>
      <c r="NB106" s="4"/>
      <c r="NC106" s="4"/>
      <c r="ND106" s="4"/>
    </row>
    <row r="107" spans="1:368" s="4" customFormat="1" x14ac:dyDescent="0.25">
      <c r="B107" s="4" t="s">
        <v>5</v>
      </c>
      <c r="C107" s="5"/>
      <c r="D107" s="13">
        <f t="shared" ref="D107" si="3709">$D$9*D106</f>
        <v>800000000</v>
      </c>
      <c r="G107" s="5"/>
      <c r="I107" s="8"/>
    </row>
    <row r="108" spans="1:368" s="4" customFormat="1" x14ac:dyDescent="0.25">
      <c r="B108" s="4" t="s">
        <v>4</v>
      </c>
      <c r="C108" s="5"/>
      <c r="D108" s="15"/>
      <c r="G108" s="5"/>
      <c r="H108" s="6">
        <f t="shared" ref="H108" si="3710">-D107</f>
        <v>-800000000</v>
      </c>
    </row>
    <row r="109" spans="1:368" x14ac:dyDescent="0.25">
      <c r="A109" s="4"/>
      <c r="B109" s="2" t="s">
        <v>2</v>
      </c>
      <c r="C109" s="5" t="s">
        <v>1</v>
      </c>
      <c r="D109" s="29">
        <v>8.0000000000000002E-3</v>
      </c>
    </row>
    <row r="110" spans="1:368" s="4" customFormat="1" x14ac:dyDescent="0.25">
      <c r="B110" s="35" t="s">
        <v>3</v>
      </c>
      <c r="C110" s="33"/>
      <c r="D110" s="36"/>
      <c r="E110" s="35"/>
      <c r="F110" s="35"/>
      <c r="G110" s="33"/>
      <c r="H110" s="46"/>
      <c r="I110" s="46">
        <f t="shared" ref="I110:K110" si="3711">I$6+$D109</f>
        <v>5.8000000000000003E-2</v>
      </c>
      <c r="J110" s="46">
        <f t="shared" si="3711"/>
        <v>5.8000000000000003E-2</v>
      </c>
      <c r="K110" s="46">
        <f t="shared" si="3711"/>
        <v>5.8000000000000003E-2</v>
      </c>
      <c r="L110" s="46">
        <f t="shared" ref="L110" si="3712">L$6+$D109</f>
        <v>5.8000000000000003E-2</v>
      </c>
      <c r="M110" s="46">
        <f t="shared" ref="M110" si="3713">M$6+$D109</f>
        <v>5.8000000000000003E-2</v>
      </c>
      <c r="N110" s="46">
        <f t="shared" ref="N110" si="3714">N$6+$D109</f>
        <v>5.8000000000000003E-2</v>
      </c>
      <c r="O110" s="46">
        <f t="shared" ref="O110" si="3715">O$6+$D109</f>
        <v>5.8000000000000003E-2</v>
      </c>
      <c r="P110" s="46">
        <f t="shared" ref="P110" si="3716">P$6+$D109</f>
        <v>5.8000000000000003E-2</v>
      </c>
      <c r="Q110" s="46">
        <f t="shared" ref="Q110" si="3717">Q$6+$D109</f>
        <v>5.8000000000000003E-2</v>
      </c>
      <c r="R110" s="46">
        <f t="shared" ref="R110" si="3718">R$6+$D109</f>
        <v>5.8000000000000003E-2</v>
      </c>
      <c r="S110" s="46">
        <f t="shared" ref="S110" si="3719">S$6+$D109</f>
        <v>5.8000000000000003E-2</v>
      </c>
      <c r="T110" s="46">
        <f t="shared" ref="T110" si="3720">T$6+$D109</f>
        <v>5.8000000000000003E-2</v>
      </c>
      <c r="U110" s="46">
        <f t="shared" ref="U110" si="3721">U$6+$D109</f>
        <v>5.8000000000000003E-2</v>
      </c>
      <c r="V110" s="46">
        <f t="shared" ref="V110" si="3722">V$6+$D109</f>
        <v>5.8000000000000003E-2</v>
      </c>
      <c r="W110" s="46">
        <f t="shared" ref="W110" si="3723">W$6+$D109</f>
        <v>5.8000000000000003E-2</v>
      </c>
      <c r="X110" s="46">
        <f t="shared" ref="X110" si="3724">X$6+$D109</f>
        <v>5.8000000000000003E-2</v>
      </c>
      <c r="Y110" s="46">
        <f t="shared" ref="Y110" si="3725">Y$6+$D109</f>
        <v>5.8000000000000003E-2</v>
      </c>
      <c r="Z110" s="46">
        <f t="shared" ref="Z110" si="3726">Z$6+$D109</f>
        <v>5.8000000000000003E-2</v>
      </c>
      <c r="AA110" s="46">
        <f t="shared" ref="AA110" si="3727">AA$6+$D109</f>
        <v>5.8000000000000003E-2</v>
      </c>
      <c r="AB110" s="46">
        <f t="shared" ref="AB110" si="3728">AB$6+$D109</f>
        <v>5.8000000000000003E-2</v>
      </c>
      <c r="AC110" s="46">
        <f t="shared" ref="AC110" si="3729">AC$6+$D109</f>
        <v>5.8000000000000003E-2</v>
      </c>
      <c r="AD110" s="46">
        <f t="shared" ref="AD110" si="3730">AD$6+$D109</f>
        <v>5.8000000000000003E-2</v>
      </c>
      <c r="AE110" s="46">
        <f t="shared" ref="AE110" si="3731">AE$6+$D109</f>
        <v>5.8000000000000003E-2</v>
      </c>
      <c r="AF110" s="46">
        <f t="shared" ref="AF110" si="3732">AF$6+$D109</f>
        <v>5.8000000000000003E-2</v>
      </c>
      <c r="AG110" s="46">
        <f t="shared" ref="AG110" si="3733">AG$6+$D109</f>
        <v>5.8000000000000003E-2</v>
      </c>
      <c r="AH110" s="46">
        <f t="shared" ref="AH110" si="3734">AH$6+$D109</f>
        <v>5.8000000000000003E-2</v>
      </c>
      <c r="AI110" s="46">
        <f t="shared" ref="AI110" si="3735">AI$6+$D109</f>
        <v>5.8000000000000003E-2</v>
      </c>
      <c r="AJ110" s="46">
        <f t="shared" ref="AJ110" si="3736">AJ$6+$D109</f>
        <v>5.8000000000000003E-2</v>
      </c>
      <c r="AK110" s="46">
        <f t="shared" ref="AK110" si="3737">AK$6+$D109</f>
        <v>5.8000000000000003E-2</v>
      </c>
      <c r="AL110" s="46">
        <f t="shared" ref="AL110" si="3738">AL$6+$D109</f>
        <v>5.8000000000000003E-2</v>
      </c>
      <c r="AM110" s="46">
        <f t="shared" ref="AM110" si="3739">AM$6+$D109</f>
        <v>5.8000000000000003E-2</v>
      </c>
      <c r="AN110" s="46">
        <f t="shared" ref="AN110" si="3740">AN$6+$D109</f>
        <v>5.8000000000000003E-2</v>
      </c>
      <c r="AO110" s="46">
        <f t="shared" ref="AO110" si="3741">AO$6+$D109</f>
        <v>5.8000000000000003E-2</v>
      </c>
      <c r="AP110" s="46">
        <f t="shared" ref="AP110" si="3742">AP$6+$D109</f>
        <v>5.8000000000000003E-2</v>
      </c>
      <c r="AQ110" s="46">
        <f t="shared" ref="AQ110" si="3743">AQ$6+$D109</f>
        <v>5.8000000000000003E-2</v>
      </c>
      <c r="AR110" s="46">
        <f t="shared" ref="AR110" si="3744">AR$6+$D109</f>
        <v>5.8000000000000003E-2</v>
      </c>
      <c r="AS110" s="46">
        <f t="shared" ref="AS110" si="3745">AS$6+$D109</f>
        <v>5.8000000000000003E-2</v>
      </c>
      <c r="AT110" s="46">
        <f t="shared" ref="AT110" si="3746">AT$6+$D109</f>
        <v>5.8000000000000003E-2</v>
      </c>
      <c r="AU110" s="46">
        <f t="shared" ref="AU110" si="3747">AU$6+$D109</f>
        <v>5.8000000000000003E-2</v>
      </c>
      <c r="AV110" s="46">
        <f t="shared" ref="AV110" si="3748">AV$6+$D109</f>
        <v>5.8000000000000003E-2</v>
      </c>
      <c r="AW110" s="46">
        <f t="shared" ref="AW110" si="3749">AW$6+$D109</f>
        <v>5.8000000000000003E-2</v>
      </c>
      <c r="AX110" s="46">
        <f t="shared" ref="AX110" si="3750">AX$6+$D109</f>
        <v>5.8000000000000003E-2</v>
      </c>
      <c r="AY110" s="46">
        <f t="shared" ref="AY110" si="3751">AY$6+$D109</f>
        <v>5.8000000000000003E-2</v>
      </c>
      <c r="AZ110" s="46">
        <f t="shared" ref="AZ110" si="3752">AZ$6+$D109</f>
        <v>5.8000000000000003E-2</v>
      </c>
      <c r="BA110" s="46">
        <f t="shared" ref="BA110" si="3753">BA$6+$D109</f>
        <v>5.8000000000000003E-2</v>
      </c>
      <c r="BB110" s="46">
        <f t="shared" ref="BB110" si="3754">BB$6+$D109</f>
        <v>5.8000000000000003E-2</v>
      </c>
      <c r="BC110" s="46">
        <f t="shared" ref="BC110" si="3755">BC$6+$D109</f>
        <v>5.8000000000000003E-2</v>
      </c>
      <c r="BD110" s="46">
        <f t="shared" ref="BD110" si="3756">BD$6+$D109</f>
        <v>5.8000000000000003E-2</v>
      </c>
      <c r="BE110" s="46">
        <f t="shared" ref="BE110" si="3757">BE$6+$D109</f>
        <v>5.8000000000000003E-2</v>
      </c>
      <c r="BF110" s="46">
        <f t="shared" ref="BF110" si="3758">BF$6+$D109</f>
        <v>5.8000000000000003E-2</v>
      </c>
      <c r="BG110" s="46">
        <f t="shared" ref="BG110" si="3759">BG$6+$D109</f>
        <v>5.8000000000000003E-2</v>
      </c>
      <c r="BH110" s="46">
        <f t="shared" ref="BH110" si="3760">BH$6+$D109</f>
        <v>5.8000000000000003E-2</v>
      </c>
      <c r="BI110" s="46">
        <f t="shared" ref="BI110" si="3761">BI$6+$D109</f>
        <v>5.8000000000000003E-2</v>
      </c>
      <c r="BJ110" s="46">
        <f t="shared" ref="BJ110" si="3762">BJ$6+$D109</f>
        <v>5.8000000000000003E-2</v>
      </c>
      <c r="BK110" s="46">
        <f t="shared" ref="BK110" si="3763">BK$6+$D109</f>
        <v>5.8000000000000003E-2</v>
      </c>
      <c r="BL110" s="46">
        <f t="shared" ref="BL110" si="3764">BL$6+$D109</f>
        <v>5.8000000000000003E-2</v>
      </c>
      <c r="BM110" s="46">
        <f t="shared" ref="BM110" si="3765">BM$6+$D109</f>
        <v>5.8000000000000003E-2</v>
      </c>
      <c r="BN110" s="46">
        <f t="shared" ref="BN110" si="3766">BN$6+$D109</f>
        <v>5.8000000000000003E-2</v>
      </c>
      <c r="BO110" s="46">
        <f t="shared" ref="BO110" si="3767">BO$6+$D109</f>
        <v>5.8000000000000003E-2</v>
      </c>
      <c r="BP110" s="46">
        <f t="shared" ref="BP110" si="3768">BP$6+$D109</f>
        <v>5.8000000000000003E-2</v>
      </c>
      <c r="BQ110" s="46">
        <f t="shared" ref="BQ110" si="3769">BQ$6+$D109</f>
        <v>5.8000000000000003E-2</v>
      </c>
      <c r="BR110" s="46">
        <f t="shared" ref="BR110" si="3770">BR$6+$D109</f>
        <v>5.8000000000000003E-2</v>
      </c>
      <c r="BS110" s="46">
        <f t="shared" ref="BS110" si="3771">BS$6+$D109</f>
        <v>5.8000000000000003E-2</v>
      </c>
      <c r="BT110" s="46">
        <f t="shared" ref="BT110" si="3772">BT$6+$D109</f>
        <v>5.8000000000000003E-2</v>
      </c>
      <c r="BU110" s="46">
        <f t="shared" ref="BU110" si="3773">BU$6+$D109</f>
        <v>5.8000000000000003E-2</v>
      </c>
      <c r="BV110" s="46">
        <f t="shared" ref="BV110" si="3774">BV$6+$D109</f>
        <v>5.8000000000000003E-2</v>
      </c>
      <c r="BW110" s="46">
        <f t="shared" ref="BW110" si="3775">BW$6+$D109</f>
        <v>5.8000000000000003E-2</v>
      </c>
      <c r="BX110" s="46">
        <f t="shared" ref="BX110" si="3776">BX$6+$D109</f>
        <v>5.8000000000000003E-2</v>
      </c>
      <c r="BY110" s="46">
        <f t="shared" ref="BY110" si="3777">BY$6+$D109</f>
        <v>5.8000000000000003E-2</v>
      </c>
      <c r="BZ110" s="46">
        <f t="shared" ref="BZ110" si="3778">BZ$6+$D109</f>
        <v>5.8000000000000003E-2</v>
      </c>
      <c r="CA110" s="46">
        <f t="shared" ref="CA110" si="3779">CA$6+$D109</f>
        <v>5.8000000000000003E-2</v>
      </c>
      <c r="CB110" s="46">
        <f t="shared" ref="CB110" si="3780">CB$6+$D109</f>
        <v>5.8000000000000003E-2</v>
      </c>
      <c r="CC110" s="46">
        <f t="shared" ref="CC110" si="3781">CC$6+$D109</f>
        <v>5.8000000000000003E-2</v>
      </c>
      <c r="CD110" s="46">
        <f t="shared" ref="CD110" si="3782">CD$6+$D109</f>
        <v>5.8000000000000003E-2</v>
      </c>
      <c r="CE110" s="46">
        <f t="shared" ref="CE110" si="3783">CE$6+$D109</f>
        <v>5.8000000000000003E-2</v>
      </c>
      <c r="CF110" s="46">
        <f t="shared" ref="CF110" si="3784">CF$6+$D109</f>
        <v>5.8000000000000003E-2</v>
      </c>
      <c r="CG110" s="46">
        <f t="shared" ref="CG110" si="3785">CG$6+$D109</f>
        <v>5.8000000000000003E-2</v>
      </c>
      <c r="CH110" s="46">
        <f t="shared" ref="CH110" si="3786">CH$6+$D109</f>
        <v>5.8000000000000003E-2</v>
      </c>
      <c r="CI110" s="46">
        <f t="shared" ref="CI110" si="3787">CI$6+$D109</f>
        <v>5.8000000000000003E-2</v>
      </c>
      <c r="CJ110" s="46">
        <f t="shared" ref="CJ110" si="3788">CJ$6+$D109</f>
        <v>5.8000000000000003E-2</v>
      </c>
      <c r="CK110" s="46">
        <f t="shared" ref="CK110" si="3789">CK$6+$D109</f>
        <v>5.8000000000000003E-2</v>
      </c>
      <c r="CL110" s="46">
        <f t="shared" ref="CL110" si="3790">CL$6+$D109</f>
        <v>5.8000000000000003E-2</v>
      </c>
      <c r="CM110" s="46">
        <f t="shared" ref="CM110" si="3791">CM$6+$D109</f>
        <v>5.8000000000000003E-2</v>
      </c>
      <c r="CN110" s="46">
        <f t="shared" ref="CN110" si="3792">CN$6+$D109</f>
        <v>5.8000000000000003E-2</v>
      </c>
      <c r="CO110" s="46">
        <f t="shared" ref="CO110" si="3793">CO$6+$D109</f>
        <v>5.8000000000000003E-2</v>
      </c>
      <c r="CP110" s="46">
        <f t="shared" ref="CP110" si="3794">CP$6+$D109</f>
        <v>5.8000000000000003E-2</v>
      </c>
      <c r="CQ110" s="46">
        <f t="shared" ref="CQ110" si="3795">CQ$6+$D109</f>
        <v>5.8000000000000003E-2</v>
      </c>
      <c r="CR110" s="46">
        <f t="shared" ref="CR110" si="3796">CR$6+$D109</f>
        <v>5.8000000000000003E-2</v>
      </c>
      <c r="CS110" s="46">
        <f t="shared" ref="CS110" si="3797">CS$6+$D109</f>
        <v>5.8000000000000003E-2</v>
      </c>
      <c r="CT110" s="46">
        <f t="shared" ref="CT110" si="3798">CT$6+$D109</f>
        <v>5.8000000000000003E-2</v>
      </c>
      <c r="CU110" s="46">
        <f t="shared" ref="CU110" si="3799">CU$6+$D109</f>
        <v>5.8000000000000003E-2</v>
      </c>
      <c r="CV110" s="46">
        <f t="shared" ref="CV110" si="3800">CV$6+$D109</f>
        <v>5.8000000000000003E-2</v>
      </c>
      <c r="CW110" s="46">
        <f t="shared" ref="CW110" si="3801">CW$6+$D109</f>
        <v>5.8000000000000003E-2</v>
      </c>
      <c r="CX110" s="46">
        <f t="shared" ref="CX110" si="3802">CX$6+$D109</f>
        <v>5.8000000000000003E-2</v>
      </c>
      <c r="CY110" s="46">
        <f t="shared" ref="CY110" si="3803">CY$6+$D109</f>
        <v>5.8000000000000003E-2</v>
      </c>
      <c r="CZ110" s="46">
        <f t="shared" ref="CZ110" si="3804">CZ$6+$D109</f>
        <v>5.8000000000000003E-2</v>
      </c>
      <c r="DA110" s="46">
        <f t="shared" ref="DA110" si="3805">DA$6+$D109</f>
        <v>5.8000000000000003E-2</v>
      </c>
      <c r="DB110" s="46">
        <f t="shared" ref="DB110" si="3806">DB$6+$D109</f>
        <v>5.8000000000000003E-2</v>
      </c>
      <c r="DC110" s="46">
        <f t="shared" ref="DC110" si="3807">DC$6+$D109</f>
        <v>5.8000000000000003E-2</v>
      </c>
      <c r="DD110" s="46">
        <f t="shared" ref="DD110" si="3808">DD$6+$D109</f>
        <v>5.8000000000000003E-2</v>
      </c>
      <c r="DE110" s="46">
        <f t="shared" ref="DE110" si="3809">DE$6+$D109</f>
        <v>5.8000000000000003E-2</v>
      </c>
      <c r="DF110" s="46">
        <f t="shared" ref="DF110" si="3810">DF$6+$D109</f>
        <v>5.8000000000000003E-2</v>
      </c>
      <c r="DG110" s="46">
        <f t="shared" ref="DG110" si="3811">DG$6+$D109</f>
        <v>5.8000000000000003E-2</v>
      </c>
      <c r="DH110" s="46">
        <f t="shared" ref="DH110" si="3812">DH$6+$D109</f>
        <v>5.8000000000000003E-2</v>
      </c>
      <c r="DI110" s="46">
        <f t="shared" ref="DI110" si="3813">DI$6+$D109</f>
        <v>5.8000000000000003E-2</v>
      </c>
      <c r="DJ110" s="46">
        <f t="shared" ref="DJ110" si="3814">DJ$6+$D109</f>
        <v>5.8000000000000003E-2</v>
      </c>
      <c r="DK110" s="46">
        <f t="shared" ref="DK110" si="3815">DK$6+$D109</f>
        <v>5.8000000000000003E-2</v>
      </c>
      <c r="DL110" s="46">
        <f t="shared" ref="DL110" si="3816">DL$6+$D109</f>
        <v>5.8000000000000003E-2</v>
      </c>
      <c r="DM110" s="46">
        <f t="shared" ref="DM110" si="3817">DM$6+$D109</f>
        <v>5.8000000000000003E-2</v>
      </c>
      <c r="DN110" s="46">
        <f t="shared" ref="DN110" si="3818">DN$6+$D109</f>
        <v>5.8000000000000003E-2</v>
      </c>
      <c r="DO110" s="46">
        <f t="shared" ref="DO110" si="3819">DO$6+$D109</f>
        <v>5.8000000000000003E-2</v>
      </c>
      <c r="DP110" s="46">
        <f t="shared" ref="DP110" si="3820">DP$6+$D109</f>
        <v>5.8000000000000003E-2</v>
      </c>
      <c r="DQ110" s="46">
        <f t="shared" ref="DQ110" si="3821">DQ$6+$D109</f>
        <v>5.8000000000000003E-2</v>
      </c>
      <c r="DR110" s="46">
        <f t="shared" ref="DR110" si="3822">DR$6+$D109</f>
        <v>5.8000000000000003E-2</v>
      </c>
      <c r="DS110" s="46">
        <f t="shared" ref="DS110" si="3823">DS$6+$D109</f>
        <v>5.8000000000000003E-2</v>
      </c>
      <c r="DT110" s="46">
        <f t="shared" ref="DT110" si="3824">DT$6+$D109</f>
        <v>5.8000000000000003E-2</v>
      </c>
      <c r="DU110" s="46">
        <f t="shared" ref="DU110" si="3825">DU$6+$D109</f>
        <v>5.8000000000000003E-2</v>
      </c>
      <c r="DV110" s="46">
        <f t="shared" ref="DV110" si="3826">DV$6+$D109</f>
        <v>5.8000000000000003E-2</v>
      </c>
      <c r="DW110" s="46">
        <f t="shared" ref="DW110" si="3827">DW$6+$D109</f>
        <v>5.8000000000000003E-2</v>
      </c>
      <c r="DX110" s="46">
        <f t="shared" ref="DX110" si="3828">DX$6+$D109</f>
        <v>5.8000000000000003E-2</v>
      </c>
      <c r="DY110" s="46">
        <f t="shared" ref="DY110" si="3829">DY$6+$D109</f>
        <v>5.8000000000000003E-2</v>
      </c>
      <c r="DZ110" s="46">
        <f t="shared" ref="DZ110" si="3830">DZ$6+$D109</f>
        <v>5.8000000000000003E-2</v>
      </c>
      <c r="EA110" s="46">
        <f t="shared" ref="EA110" si="3831">EA$6+$D109</f>
        <v>5.8000000000000003E-2</v>
      </c>
      <c r="EB110" s="46">
        <f t="shared" ref="EB110" si="3832">EB$6+$D109</f>
        <v>5.8000000000000003E-2</v>
      </c>
      <c r="EC110" s="46">
        <f t="shared" ref="EC110" si="3833">EC$6+$D109</f>
        <v>5.8000000000000003E-2</v>
      </c>
      <c r="ED110" s="46">
        <f t="shared" ref="ED110" si="3834">ED$6+$D109</f>
        <v>5.8000000000000003E-2</v>
      </c>
      <c r="EE110" s="46">
        <f t="shared" ref="EE110" si="3835">EE$6+$D109</f>
        <v>5.8000000000000003E-2</v>
      </c>
      <c r="EF110" s="46">
        <f t="shared" ref="EF110" si="3836">EF$6+$D109</f>
        <v>5.8000000000000003E-2</v>
      </c>
      <c r="EG110" s="46">
        <f t="shared" ref="EG110" si="3837">EG$6+$D109</f>
        <v>5.8000000000000003E-2</v>
      </c>
      <c r="EH110" s="46">
        <f t="shared" ref="EH110" si="3838">EH$6+$D109</f>
        <v>5.8000000000000003E-2</v>
      </c>
      <c r="EI110" s="46">
        <f t="shared" ref="EI110" si="3839">EI$6+$D109</f>
        <v>5.8000000000000003E-2</v>
      </c>
      <c r="EJ110" s="46">
        <f t="shared" ref="EJ110" si="3840">EJ$6+$D109</f>
        <v>5.8000000000000003E-2</v>
      </c>
      <c r="EK110" s="46">
        <f t="shared" ref="EK110" si="3841">EK$6+$D109</f>
        <v>5.8000000000000003E-2</v>
      </c>
      <c r="EL110" s="46">
        <f t="shared" ref="EL110" si="3842">EL$6+$D109</f>
        <v>5.8000000000000003E-2</v>
      </c>
      <c r="EM110" s="46">
        <f t="shared" ref="EM110" si="3843">EM$6+$D109</f>
        <v>5.8000000000000003E-2</v>
      </c>
      <c r="EN110" s="46">
        <f t="shared" ref="EN110" si="3844">EN$6+$D109</f>
        <v>5.8000000000000003E-2</v>
      </c>
      <c r="EO110" s="46">
        <f t="shared" ref="EO110" si="3845">EO$6+$D109</f>
        <v>5.8000000000000003E-2</v>
      </c>
      <c r="EP110" s="46">
        <f t="shared" ref="EP110" si="3846">EP$6+$D109</f>
        <v>5.8000000000000003E-2</v>
      </c>
      <c r="EQ110" s="46">
        <f t="shared" ref="EQ110" si="3847">EQ$6+$D109</f>
        <v>5.8000000000000003E-2</v>
      </c>
      <c r="ER110" s="46">
        <f t="shared" ref="ER110" si="3848">ER$6+$D109</f>
        <v>5.8000000000000003E-2</v>
      </c>
      <c r="ES110" s="46">
        <f t="shared" ref="ES110" si="3849">ES$6+$D109</f>
        <v>5.8000000000000003E-2</v>
      </c>
      <c r="ET110" s="46">
        <f t="shared" ref="ET110" si="3850">ET$6+$D109</f>
        <v>5.8000000000000003E-2</v>
      </c>
      <c r="EU110" s="46">
        <f t="shared" ref="EU110" si="3851">EU$6+$D109</f>
        <v>5.8000000000000003E-2</v>
      </c>
      <c r="EV110" s="46">
        <f t="shared" ref="EV110" si="3852">EV$6+$D109</f>
        <v>5.8000000000000003E-2</v>
      </c>
      <c r="EW110" s="46">
        <f t="shared" ref="EW110" si="3853">EW$6+$D109</f>
        <v>5.8000000000000003E-2</v>
      </c>
      <c r="EX110" s="46">
        <f t="shared" ref="EX110" si="3854">EX$6+$D109</f>
        <v>5.8000000000000003E-2</v>
      </c>
      <c r="EY110" s="46">
        <f t="shared" ref="EY110" si="3855">EY$6+$D109</f>
        <v>5.8000000000000003E-2</v>
      </c>
      <c r="EZ110" s="46">
        <f t="shared" ref="EZ110" si="3856">EZ$6+$D109</f>
        <v>5.8000000000000003E-2</v>
      </c>
      <c r="FA110" s="46">
        <f t="shared" ref="FA110" si="3857">FA$6+$D109</f>
        <v>5.8000000000000003E-2</v>
      </c>
      <c r="FB110" s="46">
        <f t="shared" ref="FB110" si="3858">FB$6+$D109</f>
        <v>5.8000000000000003E-2</v>
      </c>
      <c r="FC110" s="46">
        <f t="shared" ref="FC110" si="3859">FC$6+$D109</f>
        <v>5.8000000000000003E-2</v>
      </c>
      <c r="FD110" s="46">
        <f t="shared" ref="FD110" si="3860">FD$6+$D109</f>
        <v>5.8000000000000003E-2</v>
      </c>
      <c r="FE110" s="46">
        <f t="shared" ref="FE110" si="3861">FE$6+$D109</f>
        <v>5.8000000000000003E-2</v>
      </c>
      <c r="FF110" s="46">
        <f t="shared" ref="FF110" si="3862">FF$6+$D109</f>
        <v>5.8000000000000003E-2</v>
      </c>
      <c r="FG110" s="46">
        <f t="shared" ref="FG110" si="3863">FG$6+$D109</f>
        <v>5.8000000000000003E-2</v>
      </c>
      <c r="FH110" s="46">
        <f t="shared" ref="FH110" si="3864">FH$6+$D109</f>
        <v>5.8000000000000003E-2</v>
      </c>
      <c r="FI110" s="46">
        <f t="shared" ref="FI110" si="3865">FI$6+$D109</f>
        <v>5.8000000000000003E-2</v>
      </c>
      <c r="FJ110" s="46">
        <f t="shared" ref="FJ110" si="3866">FJ$6+$D109</f>
        <v>5.8000000000000003E-2</v>
      </c>
      <c r="FK110" s="46">
        <f t="shared" ref="FK110" si="3867">FK$6+$D109</f>
        <v>5.8000000000000003E-2</v>
      </c>
      <c r="FL110" s="46">
        <f t="shared" ref="FL110" si="3868">FL$6+$D109</f>
        <v>5.8000000000000003E-2</v>
      </c>
      <c r="FM110" s="46">
        <f t="shared" ref="FM110" si="3869">FM$6+$D109</f>
        <v>5.8000000000000003E-2</v>
      </c>
      <c r="FN110" s="46">
        <f t="shared" ref="FN110" si="3870">FN$6+$D109</f>
        <v>5.8000000000000003E-2</v>
      </c>
      <c r="FO110" s="46">
        <f t="shared" ref="FO110" si="3871">FO$6+$D109</f>
        <v>5.8000000000000003E-2</v>
      </c>
      <c r="FP110" s="46">
        <f t="shared" ref="FP110" si="3872">FP$6+$D109</f>
        <v>5.8000000000000003E-2</v>
      </c>
      <c r="FQ110" s="46">
        <f t="shared" ref="FQ110" si="3873">FQ$6+$D109</f>
        <v>5.8000000000000003E-2</v>
      </c>
      <c r="FR110" s="46">
        <f t="shared" ref="FR110" si="3874">FR$6+$D109</f>
        <v>5.8000000000000003E-2</v>
      </c>
      <c r="FS110" s="46">
        <f t="shared" ref="FS110" si="3875">FS$6+$D109</f>
        <v>5.8000000000000003E-2</v>
      </c>
      <c r="FT110" s="46">
        <f t="shared" ref="FT110" si="3876">FT$6+$D109</f>
        <v>5.8000000000000003E-2</v>
      </c>
      <c r="FU110" s="46">
        <f t="shared" ref="FU110" si="3877">FU$6+$D109</f>
        <v>5.8000000000000003E-2</v>
      </c>
      <c r="FV110" s="46">
        <f t="shared" ref="FV110" si="3878">FV$6+$D109</f>
        <v>5.8000000000000003E-2</v>
      </c>
      <c r="FW110" s="46">
        <f t="shared" ref="FW110" si="3879">FW$6+$D109</f>
        <v>5.8000000000000003E-2</v>
      </c>
      <c r="FX110" s="46">
        <f t="shared" ref="FX110" si="3880">FX$6+$D109</f>
        <v>5.8000000000000003E-2</v>
      </c>
      <c r="FY110" s="46">
        <f t="shared" ref="FY110" si="3881">FY$6+$D109</f>
        <v>5.8000000000000003E-2</v>
      </c>
      <c r="FZ110" s="46">
        <f t="shared" ref="FZ110" si="3882">FZ$6+$D109</f>
        <v>5.8000000000000003E-2</v>
      </c>
      <c r="GA110" s="46">
        <f t="shared" ref="GA110" si="3883">GA$6+$D109</f>
        <v>5.8000000000000003E-2</v>
      </c>
      <c r="GB110" s="46">
        <f t="shared" ref="GB110" si="3884">GB$6+$D109</f>
        <v>5.8000000000000003E-2</v>
      </c>
      <c r="GC110" s="46">
        <f t="shared" ref="GC110" si="3885">GC$6+$D109</f>
        <v>5.8000000000000003E-2</v>
      </c>
      <c r="GD110" s="46">
        <f t="shared" ref="GD110" si="3886">GD$6+$D109</f>
        <v>5.8000000000000003E-2</v>
      </c>
      <c r="GE110" s="46">
        <f t="shared" ref="GE110" si="3887">GE$6+$D109</f>
        <v>5.8000000000000003E-2</v>
      </c>
      <c r="GF110" s="46">
        <f t="shared" ref="GF110" si="3888">GF$6+$D109</f>
        <v>5.8000000000000003E-2</v>
      </c>
      <c r="GG110" s="46">
        <f t="shared" ref="GG110" si="3889">GG$6+$D109</f>
        <v>5.8000000000000003E-2</v>
      </c>
      <c r="GH110" s="46">
        <f t="shared" ref="GH110" si="3890">GH$6+$D109</f>
        <v>5.8000000000000003E-2</v>
      </c>
      <c r="GI110" s="46">
        <f t="shared" ref="GI110" si="3891">GI$6+$D109</f>
        <v>5.8000000000000003E-2</v>
      </c>
      <c r="GJ110" s="46">
        <f t="shared" ref="GJ110" si="3892">GJ$6+$D109</f>
        <v>5.8000000000000003E-2</v>
      </c>
      <c r="GK110" s="46">
        <f t="shared" ref="GK110" si="3893">GK$6+$D109</f>
        <v>5.8000000000000003E-2</v>
      </c>
      <c r="GL110" s="46">
        <f t="shared" ref="GL110" si="3894">GL$6+$D109</f>
        <v>5.8000000000000003E-2</v>
      </c>
      <c r="GM110" s="46">
        <f t="shared" ref="GM110" si="3895">GM$6+$D109</f>
        <v>5.8000000000000003E-2</v>
      </c>
      <c r="GN110" s="46">
        <f t="shared" ref="GN110" si="3896">GN$6+$D109</f>
        <v>5.8000000000000003E-2</v>
      </c>
      <c r="GO110" s="46">
        <f t="shared" ref="GO110" si="3897">GO$6+$D109</f>
        <v>5.8000000000000003E-2</v>
      </c>
      <c r="GP110" s="46">
        <f t="shared" ref="GP110" si="3898">GP$6+$D109</f>
        <v>5.8000000000000003E-2</v>
      </c>
      <c r="GQ110" s="46">
        <f t="shared" ref="GQ110" si="3899">GQ$6+$D109</f>
        <v>5.8000000000000003E-2</v>
      </c>
      <c r="GR110" s="46">
        <f t="shared" ref="GR110" si="3900">GR$6+$D109</f>
        <v>5.8000000000000003E-2</v>
      </c>
      <c r="GS110" s="46">
        <f t="shared" ref="GS110" si="3901">GS$6+$D109</f>
        <v>5.8000000000000003E-2</v>
      </c>
      <c r="GT110" s="46">
        <f t="shared" ref="GT110" si="3902">GT$6+$D109</f>
        <v>5.8000000000000003E-2</v>
      </c>
      <c r="GU110" s="46">
        <f t="shared" ref="GU110" si="3903">GU$6+$D109</f>
        <v>5.8000000000000003E-2</v>
      </c>
      <c r="GV110" s="46">
        <f t="shared" ref="GV110" si="3904">GV$6+$D109</f>
        <v>5.8000000000000003E-2</v>
      </c>
      <c r="GW110" s="46">
        <f t="shared" ref="GW110" si="3905">GW$6+$D109</f>
        <v>5.8000000000000003E-2</v>
      </c>
      <c r="GX110" s="46">
        <f t="shared" ref="GX110" si="3906">GX$6+$D109</f>
        <v>5.8000000000000003E-2</v>
      </c>
      <c r="GY110" s="46">
        <f t="shared" ref="GY110" si="3907">GY$6+$D109</f>
        <v>5.8000000000000003E-2</v>
      </c>
      <c r="GZ110" s="46">
        <f t="shared" ref="GZ110" si="3908">GZ$6+$D109</f>
        <v>5.8000000000000003E-2</v>
      </c>
      <c r="HA110" s="46">
        <f t="shared" ref="HA110" si="3909">HA$6+$D109</f>
        <v>5.8000000000000003E-2</v>
      </c>
      <c r="HB110" s="46">
        <f t="shared" ref="HB110" si="3910">HB$6+$D109</f>
        <v>5.8000000000000003E-2</v>
      </c>
      <c r="HC110" s="46">
        <f t="shared" ref="HC110" si="3911">HC$6+$D109</f>
        <v>5.8000000000000003E-2</v>
      </c>
      <c r="HD110" s="46">
        <f t="shared" ref="HD110" si="3912">HD$6+$D109</f>
        <v>5.8000000000000003E-2</v>
      </c>
      <c r="HE110" s="46">
        <f t="shared" ref="HE110" si="3913">HE$6+$D109</f>
        <v>5.8000000000000003E-2</v>
      </c>
      <c r="HF110" s="46">
        <f t="shared" ref="HF110" si="3914">HF$6+$D109</f>
        <v>5.8000000000000003E-2</v>
      </c>
      <c r="HG110" s="46">
        <f t="shared" ref="HG110" si="3915">HG$6+$D109</f>
        <v>5.8000000000000003E-2</v>
      </c>
      <c r="HH110" s="46">
        <f t="shared" ref="HH110" si="3916">HH$6+$D109</f>
        <v>5.8000000000000003E-2</v>
      </c>
      <c r="HI110" s="46">
        <f t="shared" ref="HI110" si="3917">HI$6+$D109</f>
        <v>5.8000000000000003E-2</v>
      </c>
      <c r="HJ110" s="46">
        <f t="shared" ref="HJ110" si="3918">HJ$6+$D109</f>
        <v>5.8000000000000003E-2</v>
      </c>
      <c r="HK110" s="46">
        <f t="shared" ref="HK110" si="3919">HK$6+$D109</f>
        <v>5.8000000000000003E-2</v>
      </c>
      <c r="HL110" s="46">
        <f t="shared" ref="HL110" si="3920">HL$6+$D109</f>
        <v>5.8000000000000003E-2</v>
      </c>
      <c r="HM110" s="46">
        <f t="shared" ref="HM110" si="3921">HM$6+$D109</f>
        <v>5.8000000000000003E-2</v>
      </c>
      <c r="HN110" s="46">
        <f t="shared" ref="HN110" si="3922">HN$6+$D109</f>
        <v>5.8000000000000003E-2</v>
      </c>
      <c r="HO110" s="46">
        <f t="shared" ref="HO110" si="3923">HO$6+$D109</f>
        <v>5.8000000000000003E-2</v>
      </c>
      <c r="HP110" s="46">
        <f t="shared" ref="HP110" si="3924">HP$6+$D109</f>
        <v>5.8000000000000003E-2</v>
      </c>
      <c r="HQ110" s="46">
        <f t="shared" ref="HQ110" si="3925">HQ$6+$D109</f>
        <v>5.8000000000000003E-2</v>
      </c>
      <c r="HR110" s="46">
        <f t="shared" ref="HR110" si="3926">HR$6+$D109</f>
        <v>5.8000000000000003E-2</v>
      </c>
      <c r="HS110" s="46">
        <f t="shared" ref="HS110" si="3927">HS$6+$D109</f>
        <v>5.8000000000000003E-2</v>
      </c>
      <c r="HT110" s="46">
        <f t="shared" ref="HT110" si="3928">HT$6+$D109</f>
        <v>5.8000000000000003E-2</v>
      </c>
      <c r="HU110" s="46">
        <f t="shared" ref="HU110" si="3929">HU$6+$D109</f>
        <v>5.8000000000000003E-2</v>
      </c>
      <c r="HV110" s="46">
        <f t="shared" ref="HV110" si="3930">HV$6+$D109</f>
        <v>5.8000000000000003E-2</v>
      </c>
      <c r="HW110" s="46">
        <f t="shared" ref="HW110" si="3931">HW$6+$D109</f>
        <v>5.8000000000000003E-2</v>
      </c>
      <c r="HX110" s="46">
        <f t="shared" ref="HX110" si="3932">HX$6+$D109</f>
        <v>5.8000000000000003E-2</v>
      </c>
      <c r="HY110" s="46">
        <f t="shared" ref="HY110" si="3933">HY$6+$D109</f>
        <v>5.8000000000000003E-2</v>
      </c>
      <c r="HZ110" s="46">
        <f t="shared" ref="HZ110" si="3934">HZ$6+$D109</f>
        <v>5.8000000000000003E-2</v>
      </c>
      <c r="IA110" s="46">
        <f t="shared" ref="IA110" si="3935">IA$6+$D109</f>
        <v>5.8000000000000003E-2</v>
      </c>
      <c r="IB110" s="46">
        <f t="shared" ref="IB110" si="3936">IB$6+$D109</f>
        <v>5.8000000000000003E-2</v>
      </c>
      <c r="IC110" s="46">
        <f t="shared" ref="IC110" si="3937">IC$6+$D109</f>
        <v>5.8000000000000003E-2</v>
      </c>
      <c r="ID110" s="46">
        <f t="shared" ref="ID110" si="3938">ID$6+$D109</f>
        <v>5.8000000000000003E-2</v>
      </c>
      <c r="IE110" s="46">
        <f t="shared" ref="IE110" si="3939">IE$6+$D109</f>
        <v>5.8000000000000003E-2</v>
      </c>
      <c r="IF110" s="46">
        <f t="shared" ref="IF110" si="3940">IF$6+$D109</f>
        <v>5.8000000000000003E-2</v>
      </c>
      <c r="IG110" s="46">
        <f t="shared" ref="IG110" si="3941">IG$6+$D109</f>
        <v>5.8000000000000003E-2</v>
      </c>
      <c r="IH110" s="46">
        <f t="shared" ref="IH110" si="3942">IH$6+$D109</f>
        <v>5.8000000000000003E-2</v>
      </c>
      <c r="II110" s="46">
        <f t="shared" ref="II110" si="3943">II$6+$D109</f>
        <v>5.8000000000000003E-2</v>
      </c>
      <c r="IJ110" s="46">
        <f t="shared" ref="IJ110" si="3944">IJ$6+$D109</f>
        <v>5.8000000000000003E-2</v>
      </c>
      <c r="IK110" s="46">
        <f t="shared" ref="IK110" si="3945">IK$6+$D109</f>
        <v>5.8000000000000003E-2</v>
      </c>
      <c r="IL110" s="46">
        <f t="shared" ref="IL110" si="3946">IL$6+$D109</f>
        <v>5.8000000000000003E-2</v>
      </c>
      <c r="IM110" s="46">
        <f t="shared" ref="IM110" si="3947">IM$6+$D109</f>
        <v>5.8000000000000003E-2</v>
      </c>
      <c r="IN110" s="46">
        <f t="shared" ref="IN110" si="3948">IN$6+$D109</f>
        <v>5.8000000000000003E-2</v>
      </c>
      <c r="IO110" s="46">
        <f t="shared" ref="IO110" si="3949">IO$6+$D109</f>
        <v>5.8000000000000003E-2</v>
      </c>
      <c r="IP110" s="46">
        <f t="shared" ref="IP110" si="3950">IP$6+$D109</f>
        <v>5.8000000000000003E-2</v>
      </c>
      <c r="IQ110" s="46">
        <f t="shared" ref="IQ110" si="3951">IQ$6+$D109</f>
        <v>5.8000000000000003E-2</v>
      </c>
      <c r="IR110" s="46">
        <f t="shared" ref="IR110" si="3952">IR$6+$D109</f>
        <v>5.8000000000000003E-2</v>
      </c>
      <c r="IS110" s="46">
        <f t="shared" ref="IS110" si="3953">IS$6+$D109</f>
        <v>5.8000000000000003E-2</v>
      </c>
      <c r="IT110" s="46">
        <f t="shared" ref="IT110" si="3954">IT$6+$D109</f>
        <v>5.8000000000000003E-2</v>
      </c>
      <c r="IU110" s="46">
        <f t="shared" ref="IU110" si="3955">IU$6+$D109</f>
        <v>5.8000000000000003E-2</v>
      </c>
      <c r="IV110" s="46">
        <f t="shared" ref="IV110" si="3956">IV$6+$D109</f>
        <v>5.8000000000000003E-2</v>
      </c>
      <c r="IW110" s="46">
        <f t="shared" ref="IW110" si="3957">IW$6+$D109</f>
        <v>5.8000000000000003E-2</v>
      </c>
      <c r="IX110" s="46">
        <f t="shared" ref="IX110" si="3958">IX$6+$D109</f>
        <v>5.8000000000000003E-2</v>
      </c>
      <c r="IY110" s="46">
        <f t="shared" ref="IY110" si="3959">IY$6+$D109</f>
        <v>5.8000000000000003E-2</v>
      </c>
      <c r="IZ110" s="46">
        <f t="shared" ref="IZ110" si="3960">IZ$6+$D109</f>
        <v>5.8000000000000003E-2</v>
      </c>
      <c r="JA110" s="46">
        <f t="shared" ref="JA110" si="3961">JA$6+$D109</f>
        <v>5.8000000000000003E-2</v>
      </c>
      <c r="JB110" s="46">
        <f t="shared" ref="JB110" si="3962">JB$6+$D109</f>
        <v>5.8000000000000003E-2</v>
      </c>
      <c r="JC110" s="46">
        <f t="shared" ref="JC110" si="3963">JC$6+$D109</f>
        <v>5.8000000000000003E-2</v>
      </c>
      <c r="JD110" s="46">
        <f t="shared" ref="JD110" si="3964">JD$6+$D109</f>
        <v>5.8000000000000003E-2</v>
      </c>
      <c r="JE110" s="46">
        <f t="shared" ref="JE110" si="3965">JE$6+$D109</f>
        <v>5.8000000000000003E-2</v>
      </c>
      <c r="JF110" s="46">
        <f t="shared" ref="JF110" si="3966">JF$6+$D109</f>
        <v>5.8000000000000003E-2</v>
      </c>
      <c r="JG110" s="46">
        <f t="shared" ref="JG110" si="3967">JG$6+$D109</f>
        <v>5.8000000000000003E-2</v>
      </c>
      <c r="JH110" s="46">
        <f t="shared" ref="JH110" si="3968">JH$6+$D109</f>
        <v>5.8000000000000003E-2</v>
      </c>
      <c r="JI110" s="46">
        <f t="shared" ref="JI110" si="3969">JI$6+$D109</f>
        <v>5.8000000000000003E-2</v>
      </c>
      <c r="JJ110" s="46">
        <f t="shared" ref="JJ110" si="3970">JJ$6+$D109</f>
        <v>5.8000000000000003E-2</v>
      </c>
      <c r="JK110" s="46">
        <f t="shared" ref="JK110" si="3971">JK$6+$D109</f>
        <v>5.8000000000000003E-2</v>
      </c>
      <c r="JL110" s="46">
        <f t="shared" ref="JL110" si="3972">JL$6+$D109</f>
        <v>5.8000000000000003E-2</v>
      </c>
      <c r="JM110" s="46">
        <f t="shared" ref="JM110" si="3973">JM$6+$D109</f>
        <v>5.8000000000000003E-2</v>
      </c>
      <c r="JN110" s="46">
        <f t="shared" ref="JN110" si="3974">JN$6+$D109</f>
        <v>5.8000000000000003E-2</v>
      </c>
      <c r="JO110" s="46">
        <f t="shared" ref="JO110" si="3975">JO$6+$D109</f>
        <v>5.8000000000000003E-2</v>
      </c>
      <c r="JP110" s="46">
        <f t="shared" ref="JP110" si="3976">JP$6+$D109</f>
        <v>5.8000000000000003E-2</v>
      </c>
      <c r="JQ110" s="46">
        <f t="shared" ref="JQ110" si="3977">JQ$6+$D109</f>
        <v>5.8000000000000003E-2</v>
      </c>
      <c r="JR110" s="46">
        <f t="shared" ref="JR110" si="3978">JR$6+$D109</f>
        <v>5.8000000000000003E-2</v>
      </c>
      <c r="JS110" s="46">
        <f t="shared" ref="JS110" si="3979">JS$6+$D109</f>
        <v>5.8000000000000003E-2</v>
      </c>
      <c r="JT110" s="46">
        <f t="shared" ref="JT110" si="3980">JT$6+$D109</f>
        <v>5.8000000000000003E-2</v>
      </c>
      <c r="JU110" s="46">
        <f t="shared" ref="JU110" si="3981">JU$6+$D109</f>
        <v>5.8000000000000003E-2</v>
      </c>
      <c r="JV110" s="46">
        <f t="shared" ref="JV110" si="3982">JV$6+$D109</f>
        <v>5.8000000000000003E-2</v>
      </c>
      <c r="JW110" s="46">
        <f t="shared" ref="JW110" si="3983">JW$6+$D109</f>
        <v>5.8000000000000003E-2</v>
      </c>
      <c r="JX110" s="46">
        <f t="shared" ref="JX110" si="3984">JX$6+$D109</f>
        <v>5.8000000000000003E-2</v>
      </c>
      <c r="JY110" s="46">
        <f t="shared" ref="JY110" si="3985">JY$6+$D109</f>
        <v>5.8000000000000003E-2</v>
      </c>
      <c r="JZ110" s="46">
        <f t="shared" ref="JZ110" si="3986">JZ$6+$D109</f>
        <v>5.8000000000000003E-2</v>
      </c>
      <c r="KA110" s="46">
        <f t="shared" ref="KA110" si="3987">KA$6+$D109</f>
        <v>5.8000000000000003E-2</v>
      </c>
      <c r="KB110" s="46">
        <f t="shared" ref="KB110" si="3988">KB$6+$D109</f>
        <v>5.8000000000000003E-2</v>
      </c>
      <c r="KC110" s="46">
        <f t="shared" ref="KC110" si="3989">KC$6+$D109</f>
        <v>5.8000000000000003E-2</v>
      </c>
      <c r="KD110" s="46">
        <f t="shared" ref="KD110" si="3990">KD$6+$D109</f>
        <v>5.8000000000000003E-2</v>
      </c>
      <c r="KE110" s="46">
        <f t="shared" ref="KE110" si="3991">KE$6+$D109</f>
        <v>5.8000000000000003E-2</v>
      </c>
      <c r="KF110" s="46">
        <f t="shared" ref="KF110" si="3992">KF$6+$D109</f>
        <v>5.8000000000000003E-2</v>
      </c>
      <c r="KG110" s="46">
        <f t="shared" ref="KG110" si="3993">KG$6+$D109</f>
        <v>5.8000000000000003E-2</v>
      </c>
      <c r="KH110" s="46">
        <f t="shared" ref="KH110" si="3994">KH$6+$D109</f>
        <v>5.8000000000000003E-2</v>
      </c>
      <c r="KI110" s="46">
        <f t="shared" ref="KI110" si="3995">KI$6+$D109</f>
        <v>5.8000000000000003E-2</v>
      </c>
      <c r="KJ110" s="46">
        <f t="shared" ref="KJ110" si="3996">KJ$6+$D109</f>
        <v>5.8000000000000003E-2</v>
      </c>
      <c r="KK110" s="46">
        <f t="shared" ref="KK110" si="3997">KK$6+$D109</f>
        <v>5.8000000000000003E-2</v>
      </c>
      <c r="KL110" s="46">
        <f t="shared" ref="KL110" si="3998">KL$6+$D109</f>
        <v>5.8000000000000003E-2</v>
      </c>
      <c r="KM110" s="46">
        <f t="shared" ref="KM110" si="3999">KM$6+$D109</f>
        <v>5.8000000000000003E-2</v>
      </c>
      <c r="KN110" s="46">
        <f t="shared" ref="KN110" si="4000">KN$6+$D109</f>
        <v>5.8000000000000003E-2</v>
      </c>
      <c r="KO110" s="46">
        <f t="shared" ref="KO110" si="4001">KO$6+$D109</f>
        <v>5.8000000000000003E-2</v>
      </c>
      <c r="KP110" s="46">
        <f t="shared" ref="KP110" si="4002">KP$6+$D109</f>
        <v>5.8000000000000003E-2</v>
      </c>
      <c r="KQ110" s="46">
        <f t="shared" ref="KQ110" si="4003">KQ$6+$D109</f>
        <v>5.8000000000000003E-2</v>
      </c>
      <c r="KR110" s="46">
        <f t="shared" ref="KR110" si="4004">KR$6+$D109</f>
        <v>5.8000000000000003E-2</v>
      </c>
      <c r="KS110" s="46">
        <f t="shared" ref="KS110" si="4005">KS$6+$D109</f>
        <v>5.8000000000000003E-2</v>
      </c>
      <c r="KT110" s="46">
        <f t="shared" ref="KT110" si="4006">KT$6+$D109</f>
        <v>5.8000000000000003E-2</v>
      </c>
      <c r="KU110" s="46">
        <f t="shared" ref="KU110" si="4007">KU$6+$D109</f>
        <v>5.8000000000000003E-2</v>
      </c>
      <c r="KV110" s="46">
        <f t="shared" ref="KV110" si="4008">KV$6+$D109</f>
        <v>5.8000000000000003E-2</v>
      </c>
      <c r="KW110" s="46">
        <f t="shared" ref="KW110" si="4009">KW$6+$D109</f>
        <v>5.8000000000000003E-2</v>
      </c>
      <c r="KX110" s="46">
        <f t="shared" ref="KX110" si="4010">KX$6+$D109</f>
        <v>5.8000000000000003E-2</v>
      </c>
      <c r="KY110" s="46">
        <f t="shared" ref="KY110" si="4011">KY$6+$D109</f>
        <v>5.8000000000000003E-2</v>
      </c>
      <c r="KZ110" s="46">
        <f t="shared" ref="KZ110" si="4012">KZ$6+$D109</f>
        <v>5.8000000000000003E-2</v>
      </c>
      <c r="LA110" s="46">
        <f t="shared" ref="LA110" si="4013">LA$6+$D109</f>
        <v>5.8000000000000003E-2</v>
      </c>
      <c r="LB110" s="46">
        <f t="shared" ref="LB110" si="4014">LB$6+$D109</f>
        <v>5.8000000000000003E-2</v>
      </c>
      <c r="LC110" s="46">
        <f t="shared" ref="LC110" si="4015">LC$6+$D109</f>
        <v>5.8000000000000003E-2</v>
      </c>
      <c r="LD110" s="46">
        <f t="shared" ref="LD110" si="4016">LD$6+$D109</f>
        <v>5.8000000000000003E-2</v>
      </c>
      <c r="LE110" s="46">
        <f t="shared" ref="LE110" si="4017">LE$6+$D109</f>
        <v>5.8000000000000003E-2</v>
      </c>
      <c r="LF110" s="46">
        <f t="shared" ref="LF110" si="4018">LF$6+$D109</f>
        <v>5.8000000000000003E-2</v>
      </c>
      <c r="LG110" s="46">
        <f t="shared" ref="LG110" si="4019">LG$6+$D109</f>
        <v>5.8000000000000003E-2</v>
      </c>
      <c r="LH110" s="46">
        <f t="shared" ref="LH110" si="4020">LH$6+$D109</f>
        <v>5.8000000000000003E-2</v>
      </c>
      <c r="LI110" s="46">
        <f t="shared" ref="LI110" si="4021">LI$6+$D109</f>
        <v>5.8000000000000003E-2</v>
      </c>
      <c r="LJ110" s="46">
        <f t="shared" ref="LJ110" si="4022">LJ$6+$D109</f>
        <v>5.8000000000000003E-2</v>
      </c>
      <c r="LK110" s="46">
        <f t="shared" ref="LK110" si="4023">LK$6+$D109</f>
        <v>5.8000000000000003E-2</v>
      </c>
      <c r="LL110" s="46">
        <f t="shared" ref="LL110" si="4024">LL$6+$D109</f>
        <v>5.8000000000000003E-2</v>
      </c>
      <c r="LM110" s="46">
        <f t="shared" ref="LM110" si="4025">LM$6+$D109</f>
        <v>5.8000000000000003E-2</v>
      </c>
      <c r="LN110" s="46">
        <f t="shared" ref="LN110" si="4026">LN$6+$D109</f>
        <v>5.8000000000000003E-2</v>
      </c>
      <c r="LO110" s="46">
        <f t="shared" ref="LO110" si="4027">LO$6+$D109</f>
        <v>5.8000000000000003E-2</v>
      </c>
      <c r="LP110" s="46">
        <f t="shared" ref="LP110" si="4028">LP$6+$D109</f>
        <v>5.8000000000000003E-2</v>
      </c>
      <c r="LQ110" s="46">
        <f t="shared" ref="LQ110" si="4029">LQ$6+$D109</f>
        <v>5.8000000000000003E-2</v>
      </c>
      <c r="LR110" s="46">
        <f t="shared" ref="LR110" si="4030">LR$6+$D109</f>
        <v>5.8000000000000003E-2</v>
      </c>
      <c r="LS110" s="46">
        <f t="shared" ref="LS110" si="4031">LS$6+$D109</f>
        <v>5.8000000000000003E-2</v>
      </c>
      <c r="LT110" s="46">
        <f t="shared" ref="LT110" si="4032">LT$6+$D109</f>
        <v>5.8000000000000003E-2</v>
      </c>
      <c r="LU110" s="46">
        <f t="shared" ref="LU110" si="4033">LU$6+$D109</f>
        <v>5.8000000000000003E-2</v>
      </c>
      <c r="LV110" s="46">
        <f t="shared" ref="LV110" si="4034">LV$6+$D109</f>
        <v>5.8000000000000003E-2</v>
      </c>
      <c r="LW110" s="46">
        <f t="shared" ref="LW110" si="4035">LW$6+$D109</f>
        <v>5.8000000000000003E-2</v>
      </c>
      <c r="LX110" s="46">
        <f t="shared" ref="LX110" si="4036">LX$6+$D109</f>
        <v>5.8000000000000003E-2</v>
      </c>
      <c r="LY110" s="46">
        <f t="shared" ref="LY110" si="4037">LY$6+$D109</f>
        <v>5.8000000000000003E-2</v>
      </c>
      <c r="LZ110" s="46">
        <f t="shared" ref="LZ110" si="4038">LZ$6+$D109</f>
        <v>5.8000000000000003E-2</v>
      </c>
      <c r="MA110" s="46">
        <f t="shared" ref="MA110" si="4039">MA$6+$D109</f>
        <v>5.8000000000000003E-2</v>
      </c>
      <c r="MB110" s="46">
        <f t="shared" ref="MB110" si="4040">MB$6+$D109</f>
        <v>5.8000000000000003E-2</v>
      </c>
      <c r="MC110" s="46">
        <f t="shared" ref="MC110" si="4041">MC$6+$D109</f>
        <v>5.8000000000000003E-2</v>
      </c>
      <c r="MD110" s="46">
        <f t="shared" ref="MD110" si="4042">MD$6+$D109</f>
        <v>5.8000000000000003E-2</v>
      </c>
      <c r="ME110" s="46">
        <f t="shared" ref="ME110" si="4043">ME$6+$D109</f>
        <v>5.8000000000000003E-2</v>
      </c>
      <c r="MF110" s="46">
        <f t="shared" ref="MF110" si="4044">MF$6+$D109</f>
        <v>5.8000000000000003E-2</v>
      </c>
      <c r="MG110" s="46">
        <f t="shared" ref="MG110" si="4045">MG$6+$D109</f>
        <v>5.8000000000000003E-2</v>
      </c>
      <c r="MH110" s="46">
        <f t="shared" ref="MH110" si="4046">MH$6+$D109</f>
        <v>5.8000000000000003E-2</v>
      </c>
      <c r="MI110" s="46">
        <f t="shared" ref="MI110" si="4047">MI$6+$D109</f>
        <v>5.8000000000000003E-2</v>
      </c>
      <c r="MJ110" s="46">
        <f t="shared" ref="MJ110" si="4048">MJ$6+$D109</f>
        <v>5.8000000000000003E-2</v>
      </c>
      <c r="MK110" s="46">
        <f t="shared" ref="MK110" si="4049">MK$6+$D109</f>
        <v>5.8000000000000003E-2</v>
      </c>
      <c r="ML110" s="46">
        <f t="shared" ref="ML110" si="4050">ML$6+$D109</f>
        <v>5.8000000000000003E-2</v>
      </c>
      <c r="MM110" s="46">
        <f t="shared" ref="MM110" si="4051">MM$6+$D109</f>
        <v>5.8000000000000003E-2</v>
      </c>
      <c r="MN110" s="46">
        <f t="shared" ref="MN110" si="4052">MN$6+$D109</f>
        <v>5.8000000000000003E-2</v>
      </c>
      <c r="MO110" s="46">
        <f t="shared" ref="MO110" si="4053">MO$6+$D109</f>
        <v>5.8000000000000003E-2</v>
      </c>
      <c r="MP110" s="46">
        <f t="shared" ref="MP110" si="4054">MP$6+$D109</f>
        <v>5.8000000000000003E-2</v>
      </c>
      <c r="MQ110" s="46">
        <f t="shared" ref="MQ110" si="4055">MQ$6+$D109</f>
        <v>5.8000000000000003E-2</v>
      </c>
      <c r="MR110" s="46">
        <f t="shared" ref="MR110" si="4056">MR$6+$D109</f>
        <v>5.8000000000000003E-2</v>
      </c>
      <c r="MS110" s="46">
        <f t="shared" ref="MS110" si="4057">MS$6+$D109</f>
        <v>5.8000000000000003E-2</v>
      </c>
      <c r="MT110" s="46">
        <f t="shared" ref="MT110" si="4058">MT$6+$D109</f>
        <v>5.8000000000000003E-2</v>
      </c>
      <c r="MU110" s="46">
        <f t="shared" ref="MU110" si="4059">MU$6+$D109</f>
        <v>5.8000000000000003E-2</v>
      </c>
      <c r="MV110" s="46">
        <f t="shared" ref="MV110" si="4060">MV$6+$D109</f>
        <v>5.8000000000000003E-2</v>
      </c>
      <c r="MW110" s="46">
        <f t="shared" ref="MW110" si="4061">MW$6+$D109</f>
        <v>5.8000000000000003E-2</v>
      </c>
      <c r="MX110" s="46">
        <f t="shared" ref="MX110" si="4062">MX$6+$D109</f>
        <v>5.8000000000000003E-2</v>
      </c>
      <c r="MY110" s="46">
        <f t="shared" ref="MY110" si="4063">MY$6+$D109</f>
        <v>5.8000000000000003E-2</v>
      </c>
      <c r="MZ110" s="46">
        <f t="shared" ref="MZ110" si="4064">MZ$6+$D109</f>
        <v>5.8000000000000003E-2</v>
      </c>
      <c r="NA110" s="46">
        <f t="shared" ref="NA110" si="4065">NA$6+$D109</f>
        <v>5.8000000000000003E-2</v>
      </c>
      <c r="NB110" s="46">
        <f t="shared" ref="NB110" si="4066">NB$6+$D109</f>
        <v>5.8000000000000003E-2</v>
      </c>
      <c r="NC110" s="46">
        <f t="shared" ref="NC110" si="4067">NC$6+$D109</f>
        <v>5.8000000000000003E-2</v>
      </c>
      <c r="ND110" s="46">
        <f t="shared" ref="ND110" si="4068">ND$6+$D109</f>
        <v>5.8000000000000003E-2</v>
      </c>
    </row>
    <row r="111" spans="1:368" x14ac:dyDescent="0.25">
      <c r="A111" s="4"/>
      <c r="B111" s="2" t="s">
        <v>62</v>
      </c>
      <c r="C111" s="5" t="s">
        <v>1</v>
      </c>
      <c r="D111" s="29">
        <v>0.01</v>
      </c>
      <c r="H111" s="3">
        <f t="shared" ref="H111" si="4069">-H108*$D111</f>
        <v>8000000</v>
      </c>
    </row>
    <row r="112" spans="1:368" s="4" customFormat="1" x14ac:dyDescent="0.25">
      <c r="B112" s="4" t="s">
        <v>6</v>
      </c>
      <c r="C112" s="5" t="s">
        <v>1</v>
      </c>
      <c r="D112" s="22">
        <v>0.2</v>
      </c>
      <c r="G112" s="5"/>
    </row>
    <row r="113" spans="1:368" s="4" customFormat="1" x14ac:dyDescent="0.25">
      <c r="B113" s="4" t="s">
        <v>8</v>
      </c>
      <c r="C113" s="5"/>
      <c r="D113" s="13">
        <f t="shared" ref="D113" si="4070">SUM(H113:ND113)</f>
        <v>160000000</v>
      </c>
      <c r="G113" s="5"/>
      <c r="H113" s="6">
        <f t="shared" ref="H113:K113" si="4071">IF(H$4-$H$4=$D104,$D107*$D112,0)</f>
        <v>0</v>
      </c>
      <c r="I113" s="6">
        <f t="shared" si="4071"/>
        <v>0</v>
      </c>
      <c r="J113" s="6">
        <f t="shared" si="4071"/>
        <v>0</v>
      </c>
      <c r="K113" s="6">
        <f t="shared" si="4071"/>
        <v>0</v>
      </c>
      <c r="L113" s="6">
        <f t="shared" ref="L113" si="4072">IF(L$4-$H$4=$D104,$D107*$D112,0)</f>
        <v>0</v>
      </c>
      <c r="M113" s="6">
        <f t="shared" ref="M113" si="4073">IF(M$4-$H$4=$D104,$D107*$D112,0)</f>
        <v>0</v>
      </c>
      <c r="N113" s="6">
        <f t="shared" ref="N113" si="4074">IF(N$4-$H$4=$D104,$D107*$D112,0)</f>
        <v>0</v>
      </c>
      <c r="O113" s="6">
        <f t="shared" ref="O113" si="4075">IF(O$4-$H$4=$D104,$D107*$D112,0)</f>
        <v>0</v>
      </c>
      <c r="P113" s="6">
        <f t="shared" ref="P113" si="4076">IF(P$4-$H$4=$D104,$D107*$D112,0)</f>
        <v>0</v>
      </c>
      <c r="Q113" s="6">
        <f t="shared" ref="Q113" si="4077">IF(Q$4-$H$4=$D104,$D107*$D112,0)</f>
        <v>0</v>
      </c>
      <c r="R113" s="6">
        <f t="shared" ref="R113" si="4078">IF(R$4-$H$4=$D104,$D107*$D112,0)</f>
        <v>0</v>
      </c>
      <c r="S113" s="6">
        <f t="shared" ref="S113" si="4079">IF(S$4-$H$4=$D104,$D107*$D112,0)</f>
        <v>0</v>
      </c>
      <c r="T113" s="6">
        <f t="shared" ref="T113" si="4080">IF(T$4-$H$4=$D104,$D107*$D112,0)</f>
        <v>0</v>
      </c>
      <c r="U113" s="6">
        <f t="shared" ref="U113" si="4081">IF(U$4-$H$4=$D104,$D107*$D112,0)</f>
        <v>0</v>
      </c>
      <c r="V113" s="6">
        <f t="shared" ref="V113" si="4082">IF(V$4-$H$4=$D104,$D107*$D112,0)</f>
        <v>0</v>
      </c>
      <c r="W113" s="6">
        <f t="shared" ref="W113" si="4083">IF(W$4-$H$4=$D104,$D107*$D112,0)</f>
        <v>0</v>
      </c>
      <c r="X113" s="6">
        <f t="shared" ref="X113" si="4084">IF(X$4-$H$4=$D104,$D107*$D112,0)</f>
        <v>0</v>
      </c>
      <c r="Y113" s="6">
        <f t="shared" ref="Y113" si="4085">IF(Y$4-$H$4=$D104,$D107*$D112,0)</f>
        <v>0</v>
      </c>
      <c r="Z113" s="6">
        <f t="shared" ref="Z113" si="4086">IF(Z$4-$H$4=$D104,$D107*$D112,0)</f>
        <v>0</v>
      </c>
      <c r="AA113" s="6">
        <f t="shared" ref="AA113" si="4087">IF(AA$4-$H$4=$D104,$D107*$D112,0)</f>
        <v>0</v>
      </c>
      <c r="AB113" s="6">
        <f t="shared" ref="AB113" si="4088">IF(AB$4-$H$4=$D104,$D107*$D112,0)</f>
        <v>0</v>
      </c>
      <c r="AC113" s="6">
        <f t="shared" ref="AC113" si="4089">IF(AC$4-$H$4=$D104,$D107*$D112,0)</f>
        <v>0</v>
      </c>
      <c r="AD113" s="6">
        <f t="shared" ref="AD113" si="4090">IF(AD$4-$H$4=$D104,$D107*$D112,0)</f>
        <v>0</v>
      </c>
      <c r="AE113" s="6">
        <f t="shared" ref="AE113" si="4091">IF(AE$4-$H$4=$D104,$D107*$D112,0)</f>
        <v>0</v>
      </c>
      <c r="AF113" s="6">
        <f t="shared" ref="AF113" si="4092">IF(AF$4-$H$4=$D104,$D107*$D112,0)</f>
        <v>0</v>
      </c>
      <c r="AG113" s="6">
        <f t="shared" ref="AG113" si="4093">IF(AG$4-$H$4=$D104,$D107*$D112,0)</f>
        <v>0</v>
      </c>
      <c r="AH113" s="6">
        <f t="shared" ref="AH113" si="4094">IF(AH$4-$H$4=$D104,$D107*$D112,0)</f>
        <v>0</v>
      </c>
      <c r="AI113" s="6">
        <f t="shared" ref="AI113" si="4095">IF(AI$4-$H$4=$D104,$D107*$D112,0)</f>
        <v>0</v>
      </c>
      <c r="AJ113" s="6">
        <f t="shared" ref="AJ113" si="4096">IF(AJ$4-$H$4=$D104,$D107*$D112,0)</f>
        <v>0</v>
      </c>
      <c r="AK113" s="6">
        <f t="shared" ref="AK113" si="4097">IF(AK$4-$H$4=$D104,$D107*$D112,0)</f>
        <v>0</v>
      </c>
      <c r="AL113" s="6">
        <f t="shared" ref="AL113" si="4098">IF(AL$4-$H$4=$D104,$D107*$D112,0)</f>
        <v>0</v>
      </c>
      <c r="AM113" s="6">
        <f t="shared" ref="AM113" si="4099">IF(AM$4-$H$4=$D104,$D107*$D112,0)</f>
        <v>0</v>
      </c>
      <c r="AN113" s="6">
        <f t="shared" ref="AN113" si="4100">IF(AN$4-$H$4=$D104,$D107*$D112,0)</f>
        <v>0</v>
      </c>
      <c r="AO113" s="6">
        <f t="shared" ref="AO113" si="4101">IF(AO$4-$H$4=$D104,$D107*$D112,0)</f>
        <v>0</v>
      </c>
      <c r="AP113" s="6">
        <f t="shared" ref="AP113" si="4102">IF(AP$4-$H$4=$D104,$D107*$D112,0)</f>
        <v>0</v>
      </c>
      <c r="AQ113" s="6">
        <f t="shared" ref="AQ113" si="4103">IF(AQ$4-$H$4=$D104,$D107*$D112,0)</f>
        <v>0</v>
      </c>
      <c r="AR113" s="6">
        <f t="shared" ref="AR113" si="4104">IF(AR$4-$H$4=$D104,$D107*$D112,0)</f>
        <v>0</v>
      </c>
      <c r="AS113" s="6">
        <f t="shared" ref="AS113" si="4105">IF(AS$4-$H$4=$D104,$D107*$D112,0)</f>
        <v>0</v>
      </c>
      <c r="AT113" s="6">
        <f t="shared" ref="AT113" si="4106">IF(AT$4-$H$4=$D104,$D107*$D112,0)</f>
        <v>0</v>
      </c>
      <c r="AU113" s="6">
        <f t="shared" ref="AU113" si="4107">IF(AU$4-$H$4=$D104,$D107*$D112,0)</f>
        <v>0</v>
      </c>
      <c r="AV113" s="6">
        <f t="shared" ref="AV113" si="4108">IF(AV$4-$H$4=$D104,$D107*$D112,0)</f>
        <v>0</v>
      </c>
      <c r="AW113" s="6">
        <f t="shared" ref="AW113" si="4109">IF(AW$4-$H$4=$D104,$D107*$D112,0)</f>
        <v>0</v>
      </c>
      <c r="AX113" s="6">
        <f t="shared" ref="AX113" si="4110">IF(AX$4-$H$4=$D104,$D107*$D112,0)</f>
        <v>0</v>
      </c>
      <c r="AY113" s="6">
        <f t="shared" ref="AY113" si="4111">IF(AY$4-$H$4=$D104,$D107*$D112,0)</f>
        <v>0</v>
      </c>
      <c r="AZ113" s="6">
        <f t="shared" ref="AZ113" si="4112">IF(AZ$4-$H$4=$D104,$D107*$D112,0)</f>
        <v>0</v>
      </c>
      <c r="BA113" s="6">
        <f t="shared" ref="BA113" si="4113">IF(BA$4-$H$4=$D104,$D107*$D112,0)</f>
        <v>0</v>
      </c>
      <c r="BB113" s="6">
        <f t="shared" ref="BB113" si="4114">IF(BB$4-$H$4=$D104,$D107*$D112,0)</f>
        <v>0</v>
      </c>
      <c r="BC113" s="6">
        <f t="shared" ref="BC113" si="4115">IF(BC$4-$H$4=$D104,$D107*$D112,0)</f>
        <v>0</v>
      </c>
      <c r="BD113" s="6">
        <f t="shared" ref="BD113" si="4116">IF(BD$4-$H$4=$D104,$D107*$D112,0)</f>
        <v>0</v>
      </c>
      <c r="BE113" s="6">
        <f t="shared" ref="BE113" si="4117">IF(BE$4-$H$4=$D104,$D107*$D112,0)</f>
        <v>0</v>
      </c>
      <c r="BF113" s="6">
        <f t="shared" ref="BF113" si="4118">IF(BF$4-$H$4=$D104,$D107*$D112,0)</f>
        <v>0</v>
      </c>
      <c r="BG113" s="6">
        <f t="shared" ref="BG113" si="4119">IF(BG$4-$H$4=$D104,$D107*$D112,0)</f>
        <v>0</v>
      </c>
      <c r="BH113" s="6">
        <f t="shared" ref="BH113" si="4120">IF(BH$4-$H$4=$D104,$D107*$D112,0)</f>
        <v>0</v>
      </c>
      <c r="BI113" s="6">
        <f t="shared" ref="BI113" si="4121">IF(BI$4-$H$4=$D104,$D107*$D112,0)</f>
        <v>0</v>
      </c>
      <c r="BJ113" s="6">
        <f t="shared" ref="BJ113" si="4122">IF(BJ$4-$H$4=$D104,$D107*$D112,0)</f>
        <v>0</v>
      </c>
      <c r="BK113" s="6">
        <f t="shared" ref="BK113" si="4123">IF(BK$4-$H$4=$D104,$D107*$D112,0)</f>
        <v>0</v>
      </c>
      <c r="BL113" s="6">
        <f t="shared" ref="BL113" si="4124">IF(BL$4-$H$4=$D104,$D107*$D112,0)</f>
        <v>0</v>
      </c>
      <c r="BM113" s="6">
        <f t="shared" ref="BM113" si="4125">IF(BM$4-$H$4=$D104,$D107*$D112,0)</f>
        <v>0</v>
      </c>
      <c r="BN113" s="6">
        <f t="shared" ref="BN113" si="4126">IF(BN$4-$H$4=$D104,$D107*$D112,0)</f>
        <v>0</v>
      </c>
      <c r="BO113" s="6">
        <f t="shared" ref="BO113" si="4127">IF(BO$4-$H$4=$D104,$D107*$D112,0)</f>
        <v>0</v>
      </c>
      <c r="BP113" s="6">
        <f t="shared" ref="BP113" si="4128">IF(BP$4-$H$4=$D104,$D107*$D112,0)</f>
        <v>0</v>
      </c>
      <c r="BQ113" s="6">
        <f t="shared" ref="BQ113" si="4129">IF(BQ$4-$H$4=$D104,$D107*$D112,0)</f>
        <v>0</v>
      </c>
      <c r="BR113" s="6">
        <f t="shared" ref="BR113" si="4130">IF(BR$4-$H$4=$D104,$D107*$D112,0)</f>
        <v>0</v>
      </c>
      <c r="BS113" s="6">
        <f t="shared" ref="BS113" si="4131">IF(BS$4-$H$4=$D104,$D107*$D112,0)</f>
        <v>0</v>
      </c>
      <c r="BT113" s="6">
        <f t="shared" ref="BT113" si="4132">IF(BT$4-$H$4=$D104,$D107*$D112,0)</f>
        <v>0</v>
      </c>
      <c r="BU113" s="6">
        <f t="shared" ref="BU113" si="4133">IF(BU$4-$H$4=$D104,$D107*$D112,0)</f>
        <v>0</v>
      </c>
      <c r="BV113" s="6">
        <f t="shared" ref="BV113" si="4134">IF(BV$4-$H$4=$D104,$D107*$D112,0)</f>
        <v>0</v>
      </c>
      <c r="BW113" s="6">
        <f t="shared" ref="BW113" si="4135">IF(BW$4-$H$4=$D104,$D107*$D112,0)</f>
        <v>0</v>
      </c>
      <c r="BX113" s="6">
        <f t="shared" ref="BX113" si="4136">IF(BX$4-$H$4=$D104,$D107*$D112,0)</f>
        <v>0</v>
      </c>
      <c r="BY113" s="6">
        <f t="shared" ref="BY113" si="4137">IF(BY$4-$H$4=$D104,$D107*$D112,0)</f>
        <v>0</v>
      </c>
      <c r="BZ113" s="6">
        <f t="shared" ref="BZ113" si="4138">IF(BZ$4-$H$4=$D104,$D107*$D112,0)</f>
        <v>0</v>
      </c>
      <c r="CA113" s="6">
        <f t="shared" ref="CA113" si="4139">IF(CA$4-$H$4=$D104,$D107*$D112,0)</f>
        <v>0</v>
      </c>
      <c r="CB113" s="6">
        <f t="shared" ref="CB113" si="4140">IF(CB$4-$H$4=$D104,$D107*$D112,0)</f>
        <v>0</v>
      </c>
      <c r="CC113" s="6">
        <f t="shared" ref="CC113" si="4141">IF(CC$4-$H$4=$D104,$D107*$D112,0)</f>
        <v>0</v>
      </c>
      <c r="CD113" s="6">
        <f t="shared" ref="CD113" si="4142">IF(CD$4-$H$4=$D104,$D107*$D112,0)</f>
        <v>0</v>
      </c>
      <c r="CE113" s="6">
        <f t="shared" ref="CE113" si="4143">IF(CE$4-$H$4=$D104,$D107*$D112,0)</f>
        <v>0</v>
      </c>
      <c r="CF113" s="6">
        <f t="shared" ref="CF113" si="4144">IF(CF$4-$H$4=$D104,$D107*$D112,0)</f>
        <v>0</v>
      </c>
      <c r="CG113" s="6">
        <f t="shared" ref="CG113" si="4145">IF(CG$4-$H$4=$D104,$D107*$D112,0)</f>
        <v>0</v>
      </c>
      <c r="CH113" s="6">
        <f t="shared" ref="CH113" si="4146">IF(CH$4-$H$4=$D104,$D107*$D112,0)</f>
        <v>0</v>
      </c>
      <c r="CI113" s="6">
        <f t="shared" ref="CI113" si="4147">IF(CI$4-$H$4=$D104,$D107*$D112,0)</f>
        <v>0</v>
      </c>
      <c r="CJ113" s="6">
        <f t="shared" ref="CJ113" si="4148">IF(CJ$4-$H$4=$D104,$D107*$D112,0)</f>
        <v>0</v>
      </c>
      <c r="CK113" s="6">
        <f t="shared" ref="CK113" si="4149">IF(CK$4-$H$4=$D104,$D107*$D112,0)</f>
        <v>0</v>
      </c>
      <c r="CL113" s="6">
        <f t="shared" ref="CL113" si="4150">IF(CL$4-$H$4=$D104,$D107*$D112,0)</f>
        <v>0</v>
      </c>
      <c r="CM113" s="6">
        <f t="shared" ref="CM113" si="4151">IF(CM$4-$H$4=$D104,$D107*$D112,0)</f>
        <v>0</v>
      </c>
      <c r="CN113" s="6">
        <f t="shared" ref="CN113" si="4152">IF(CN$4-$H$4=$D104,$D107*$D112,0)</f>
        <v>0</v>
      </c>
      <c r="CO113" s="6">
        <f t="shared" ref="CO113" si="4153">IF(CO$4-$H$4=$D104,$D107*$D112,0)</f>
        <v>0</v>
      </c>
      <c r="CP113" s="6">
        <f t="shared" ref="CP113" si="4154">IF(CP$4-$H$4=$D104,$D107*$D112,0)</f>
        <v>0</v>
      </c>
      <c r="CQ113" s="6">
        <f t="shared" ref="CQ113" si="4155">IF(CQ$4-$H$4=$D104,$D107*$D112,0)</f>
        <v>0</v>
      </c>
      <c r="CR113" s="6">
        <f t="shared" ref="CR113" si="4156">IF(CR$4-$H$4=$D104,$D107*$D112,0)</f>
        <v>0</v>
      </c>
      <c r="CS113" s="6">
        <f t="shared" ref="CS113" si="4157">IF(CS$4-$H$4=$D104,$D107*$D112,0)</f>
        <v>0</v>
      </c>
      <c r="CT113" s="6">
        <f t="shared" ref="CT113" si="4158">IF(CT$4-$H$4=$D104,$D107*$D112,0)</f>
        <v>0</v>
      </c>
      <c r="CU113" s="6">
        <f t="shared" ref="CU113" si="4159">IF(CU$4-$H$4=$D104,$D107*$D112,0)</f>
        <v>0</v>
      </c>
      <c r="CV113" s="6">
        <f t="shared" ref="CV113" si="4160">IF(CV$4-$H$4=$D104,$D107*$D112,0)</f>
        <v>0</v>
      </c>
      <c r="CW113" s="6">
        <f t="shared" ref="CW113" si="4161">IF(CW$4-$H$4=$D104,$D107*$D112,0)</f>
        <v>0</v>
      </c>
      <c r="CX113" s="6">
        <f t="shared" ref="CX113" si="4162">IF(CX$4-$H$4=$D104,$D107*$D112,0)</f>
        <v>0</v>
      </c>
      <c r="CY113" s="6">
        <f t="shared" ref="CY113" si="4163">IF(CY$4-$H$4=$D104,$D107*$D112,0)</f>
        <v>0</v>
      </c>
      <c r="CZ113" s="6">
        <f t="shared" ref="CZ113" si="4164">IF(CZ$4-$H$4=$D104,$D107*$D112,0)</f>
        <v>0</v>
      </c>
      <c r="DA113" s="6">
        <f t="shared" ref="DA113" si="4165">IF(DA$4-$H$4=$D104,$D107*$D112,0)</f>
        <v>0</v>
      </c>
      <c r="DB113" s="6">
        <f t="shared" ref="DB113" si="4166">IF(DB$4-$H$4=$D104,$D107*$D112,0)</f>
        <v>0</v>
      </c>
      <c r="DC113" s="6">
        <f t="shared" ref="DC113" si="4167">IF(DC$4-$H$4=$D104,$D107*$D112,0)</f>
        <v>0</v>
      </c>
      <c r="DD113" s="6">
        <f t="shared" ref="DD113" si="4168">IF(DD$4-$H$4=$D104,$D107*$D112,0)</f>
        <v>0</v>
      </c>
      <c r="DE113" s="6">
        <f t="shared" ref="DE113" si="4169">IF(DE$4-$H$4=$D104,$D107*$D112,0)</f>
        <v>0</v>
      </c>
      <c r="DF113" s="6">
        <f t="shared" ref="DF113" si="4170">IF(DF$4-$H$4=$D104,$D107*$D112,0)</f>
        <v>0</v>
      </c>
      <c r="DG113" s="6">
        <f t="shared" ref="DG113" si="4171">IF(DG$4-$H$4=$D104,$D107*$D112,0)</f>
        <v>0</v>
      </c>
      <c r="DH113" s="6">
        <f t="shared" ref="DH113" si="4172">IF(DH$4-$H$4=$D104,$D107*$D112,0)</f>
        <v>0</v>
      </c>
      <c r="DI113" s="6">
        <f t="shared" ref="DI113" si="4173">IF(DI$4-$H$4=$D104,$D107*$D112,0)</f>
        <v>0</v>
      </c>
      <c r="DJ113" s="6">
        <f t="shared" ref="DJ113" si="4174">IF(DJ$4-$H$4=$D104,$D107*$D112,0)</f>
        <v>0</v>
      </c>
      <c r="DK113" s="6">
        <f t="shared" ref="DK113" si="4175">IF(DK$4-$H$4=$D104,$D107*$D112,0)</f>
        <v>0</v>
      </c>
      <c r="DL113" s="6">
        <f t="shared" ref="DL113" si="4176">IF(DL$4-$H$4=$D104,$D107*$D112,0)</f>
        <v>0</v>
      </c>
      <c r="DM113" s="6">
        <f t="shared" ref="DM113" si="4177">IF(DM$4-$H$4=$D104,$D107*$D112,0)</f>
        <v>0</v>
      </c>
      <c r="DN113" s="6">
        <f t="shared" ref="DN113" si="4178">IF(DN$4-$H$4=$D104,$D107*$D112,0)</f>
        <v>0</v>
      </c>
      <c r="DO113" s="6">
        <f t="shared" ref="DO113" si="4179">IF(DO$4-$H$4=$D104,$D107*$D112,0)</f>
        <v>0</v>
      </c>
      <c r="DP113" s="6">
        <f t="shared" ref="DP113" si="4180">IF(DP$4-$H$4=$D104,$D107*$D112,0)</f>
        <v>0</v>
      </c>
      <c r="DQ113" s="6">
        <f t="shared" ref="DQ113" si="4181">IF(DQ$4-$H$4=$D104,$D107*$D112,0)</f>
        <v>0</v>
      </c>
      <c r="DR113" s="6">
        <f t="shared" ref="DR113" si="4182">IF(DR$4-$H$4=$D104,$D107*$D112,0)</f>
        <v>0</v>
      </c>
      <c r="DS113" s="6">
        <f t="shared" ref="DS113" si="4183">IF(DS$4-$H$4=$D104,$D107*$D112,0)</f>
        <v>0</v>
      </c>
      <c r="DT113" s="6">
        <f t="shared" ref="DT113" si="4184">IF(DT$4-$H$4=$D104,$D107*$D112,0)</f>
        <v>0</v>
      </c>
      <c r="DU113" s="6">
        <f t="shared" ref="DU113" si="4185">IF(DU$4-$H$4=$D104,$D107*$D112,0)</f>
        <v>0</v>
      </c>
      <c r="DV113" s="6">
        <f t="shared" ref="DV113" si="4186">IF(DV$4-$H$4=$D104,$D107*$D112,0)</f>
        <v>0</v>
      </c>
      <c r="DW113" s="6">
        <f t="shared" ref="DW113" si="4187">IF(DW$4-$H$4=$D104,$D107*$D112,0)</f>
        <v>0</v>
      </c>
      <c r="DX113" s="6">
        <f t="shared" ref="DX113" si="4188">IF(DX$4-$H$4=$D104,$D107*$D112,0)</f>
        <v>0</v>
      </c>
      <c r="DY113" s="6">
        <f t="shared" ref="DY113" si="4189">IF(DY$4-$H$4=$D104,$D107*$D112,0)</f>
        <v>0</v>
      </c>
      <c r="DZ113" s="6">
        <f t="shared" ref="DZ113" si="4190">IF(DZ$4-$H$4=$D104,$D107*$D112,0)</f>
        <v>0</v>
      </c>
      <c r="EA113" s="6">
        <f t="shared" ref="EA113" si="4191">IF(EA$4-$H$4=$D104,$D107*$D112,0)</f>
        <v>0</v>
      </c>
      <c r="EB113" s="6">
        <f t="shared" ref="EB113" si="4192">IF(EB$4-$H$4=$D104,$D107*$D112,0)</f>
        <v>0</v>
      </c>
      <c r="EC113" s="6">
        <f t="shared" ref="EC113" si="4193">IF(EC$4-$H$4=$D104,$D107*$D112,0)</f>
        <v>0</v>
      </c>
      <c r="ED113" s="6">
        <f t="shared" ref="ED113" si="4194">IF(ED$4-$H$4=$D104,$D107*$D112,0)</f>
        <v>0</v>
      </c>
      <c r="EE113" s="6">
        <f t="shared" ref="EE113" si="4195">IF(EE$4-$H$4=$D104,$D107*$D112,0)</f>
        <v>0</v>
      </c>
      <c r="EF113" s="6">
        <f t="shared" ref="EF113" si="4196">IF(EF$4-$H$4=$D104,$D107*$D112,0)</f>
        <v>0</v>
      </c>
      <c r="EG113" s="6">
        <f t="shared" ref="EG113" si="4197">IF(EG$4-$H$4=$D104,$D107*$D112,0)</f>
        <v>0</v>
      </c>
      <c r="EH113" s="6">
        <f t="shared" ref="EH113" si="4198">IF(EH$4-$H$4=$D104,$D107*$D112,0)</f>
        <v>0</v>
      </c>
      <c r="EI113" s="6">
        <f t="shared" ref="EI113" si="4199">IF(EI$4-$H$4=$D104,$D107*$D112,0)</f>
        <v>0</v>
      </c>
      <c r="EJ113" s="6">
        <f t="shared" ref="EJ113" si="4200">IF(EJ$4-$H$4=$D104,$D107*$D112,0)</f>
        <v>0</v>
      </c>
      <c r="EK113" s="6">
        <f t="shared" ref="EK113" si="4201">IF(EK$4-$H$4=$D104,$D107*$D112,0)</f>
        <v>0</v>
      </c>
      <c r="EL113" s="6">
        <f t="shared" ref="EL113" si="4202">IF(EL$4-$H$4=$D104,$D107*$D112,0)</f>
        <v>0</v>
      </c>
      <c r="EM113" s="6">
        <f t="shared" ref="EM113" si="4203">IF(EM$4-$H$4=$D104,$D107*$D112,0)</f>
        <v>0</v>
      </c>
      <c r="EN113" s="6">
        <f t="shared" ref="EN113" si="4204">IF(EN$4-$H$4=$D104,$D107*$D112,0)</f>
        <v>0</v>
      </c>
      <c r="EO113" s="6">
        <f t="shared" ref="EO113" si="4205">IF(EO$4-$H$4=$D104,$D107*$D112,0)</f>
        <v>0</v>
      </c>
      <c r="EP113" s="6">
        <f t="shared" ref="EP113" si="4206">IF(EP$4-$H$4=$D104,$D107*$D112,0)</f>
        <v>0</v>
      </c>
      <c r="EQ113" s="6">
        <f t="shared" ref="EQ113" si="4207">IF(EQ$4-$H$4=$D104,$D107*$D112,0)</f>
        <v>0</v>
      </c>
      <c r="ER113" s="6">
        <f t="shared" ref="ER113" si="4208">IF(ER$4-$H$4=$D104,$D107*$D112,0)</f>
        <v>0</v>
      </c>
      <c r="ES113" s="6">
        <f t="shared" ref="ES113" si="4209">IF(ES$4-$H$4=$D104,$D107*$D112,0)</f>
        <v>0</v>
      </c>
      <c r="ET113" s="6">
        <f t="shared" ref="ET113" si="4210">IF(ET$4-$H$4=$D104,$D107*$D112,0)</f>
        <v>0</v>
      </c>
      <c r="EU113" s="6">
        <f t="shared" ref="EU113" si="4211">IF(EU$4-$H$4=$D104,$D107*$D112,0)</f>
        <v>0</v>
      </c>
      <c r="EV113" s="6">
        <f t="shared" ref="EV113" si="4212">IF(EV$4-$H$4=$D104,$D107*$D112,0)</f>
        <v>0</v>
      </c>
      <c r="EW113" s="6">
        <f t="shared" ref="EW113" si="4213">IF(EW$4-$H$4=$D104,$D107*$D112,0)</f>
        <v>0</v>
      </c>
      <c r="EX113" s="6">
        <f t="shared" ref="EX113" si="4214">IF(EX$4-$H$4=$D104,$D107*$D112,0)</f>
        <v>0</v>
      </c>
      <c r="EY113" s="6">
        <f t="shared" ref="EY113" si="4215">IF(EY$4-$H$4=$D104,$D107*$D112,0)</f>
        <v>0</v>
      </c>
      <c r="EZ113" s="6">
        <f t="shared" ref="EZ113" si="4216">IF(EZ$4-$H$4=$D104,$D107*$D112,0)</f>
        <v>0</v>
      </c>
      <c r="FA113" s="6">
        <f t="shared" ref="FA113" si="4217">IF(FA$4-$H$4=$D104,$D107*$D112,0)</f>
        <v>0</v>
      </c>
      <c r="FB113" s="6">
        <f t="shared" ref="FB113" si="4218">IF(FB$4-$H$4=$D104,$D107*$D112,0)</f>
        <v>0</v>
      </c>
      <c r="FC113" s="6">
        <f t="shared" ref="FC113" si="4219">IF(FC$4-$H$4=$D104,$D107*$D112,0)</f>
        <v>0</v>
      </c>
      <c r="FD113" s="6">
        <f t="shared" ref="FD113" si="4220">IF(FD$4-$H$4=$D104,$D107*$D112,0)</f>
        <v>0</v>
      </c>
      <c r="FE113" s="6">
        <f t="shared" ref="FE113" si="4221">IF(FE$4-$H$4=$D104,$D107*$D112,0)</f>
        <v>0</v>
      </c>
      <c r="FF113" s="6">
        <f t="shared" ref="FF113" si="4222">IF(FF$4-$H$4=$D104,$D107*$D112,0)</f>
        <v>0</v>
      </c>
      <c r="FG113" s="6">
        <f t="shared" ref="FG113" si="4223">IF(FG$4-$H$4=$D104,$D107*$D112,0)</f>
        <v>0</v>
      </c>
      <c r="FH113" s="6">
        <f t="shared" ref="FH113" si="4224">IF(FH$4-$H$4=$D104,$D107*$D112,0)</f>
        <v>0</v>
      </c>
      <c r="FI113" s="6">
        <f t="shared" ref="FI113" si="4225">IF(FI$4-$H$4=$D104,$D107*$D112,0)</f>
        <v>0</v>
      </c>
      <c r="FJ113" s="6">
        <f t="shared" ref="FJ113" si="4226">IF(FJ$4-$H$4=$D104,$D107*$D112,0)</f>
        <v>0</v>
      </c>
      <c r="FK113" s="6">
        <f t="shared" ref="FK113" si="4227">IF(FK$4-$H$4=$D104,$D107*$D112,0)</f>
        <v>0</v>
      </c>
      <c r="FL113" s="6">
        <f t="shared" ref="FL113" si="4228">IF(FL$4-$H$4=$D104,$D107*$D112,0)</f>
        <v>0</v>
      </c>
      <c r="FM113" s="6">
        <f t="shared" ref="FM113" si="4229">IF(FM$4-$H$4=$D104,$D107*$D112,0)</f>
        <v>0</v>
      </c>
      <c r="FN113" s="6">
        <f t="shared" ref="FN113" si="4230">IF(FN$4-$H$4=$D104,$D107*$D112,0)</f>
        <v>0</v>
      </c>
      <c r="FO113" s="6">
        <f t="shared" ref="FO113" si="4231">IF(FO$4-$H$4=$D104,$D107*$D112,0)</f>
        <v>0</v>
      </c>
      <c r="FP113" s="6">
        <f t="shared" ref="FP113" si="4232">IF(FP$4-$H$4=$D104,$D107*$D112,0)</f>
        <v>0</v>
      </c>
      <c r="FQ113" s="6">
        <f t="shared" ref="FQ113" si="4233">IF(FQ$4-$H$4=$D104,$D107*$D112,0)</f>
        <v>0</v>
      </c>
      <c r="FR113" s="6">
        <f t="shared" ref="FR113" si="4234">IF(FR$4-$H$4=$D104,$D107*$D112,0)</f>
        <v>0</v>
      </c>
      <c r="FS113" s="6">
        <f t="shared" ref="FS113" si="4235">IF(FS$4-$H$4=$D104,$D107*$D112,0)</f>
        <v>0</v>
      </c>
      <c r="FT113" s="6">
        <f t="shared" ref="FT113" si="4236">IF(FT$4-$H$4=$D104,$D107*$D112,0)</f>
        <v>0</v>
      </c>
      <c r="FU113" s="6">
        <f t="shared" ref="FU113" si="4237">IF(FU$4-$H$4=$D104,$D107*$D112,0)</f>
        <v>0</v>
      </c>
      <c r="FV113" s="6">
        <f t="shared" ref="FV113" si="4238">IF(FV$4-$H$4=$D104,$D107*$D112,0)</f>
        <v>0</v>
      </c>
      <c r="FW113" s="6">
        <f t="shared" ref="FW113" si="4239">IF(FW$4-$H$4=$D104,$D107*$D112,0)</f>
        <v>0</v>
      </c>
      <c r="FX113" s="6">
        <f t="shared" ref="FX113" si="4240">IF(FX$4-$H$4=$D104,$D107*$D112,0)</f>
        <v>0</v>
      </c>
      <c r="FY113" s="6">
        <f t="shared" ref="FY113" si="4241">IF(FY$4-$H$4=$D104,$D107*$D112,0)</f>
        <v>0</v>
      </c>
      <c r="FZ113" s="6">
        <f t="shared" ref="FZ113" si="4242">IF(FZ$4-$H$4=$D104,$D107*$D112,0)</f>
        <v>0</v>
      </c>
      <c r="GA113" s="6">
        <f t="shared" ref="GA113" si="4243">IF(GA$4-$H$4=$D104,$D107*$D112,0)</f>
        <v>0</v>
      </c>
      <c r="GB113" s="6">
        <f t="shared" ref="GB113" si="4244">IF(GB$4-$H$4=$D104,$D107*$D112,0)</f>
        <v>0</v>
      </c>
      <c r="GC113" s="6">
        <f t="shared" ref="GC113" si="4245">IF(GC$4-$H$4=$D104,$D107*$D112,0)</f>
        <v>0</v>
      </c>
      <c r="GD113" s="6">
        <f t="shared" ref="GD113" si="4246">IF(GD$4-$H$4=$D104,$D107*$D112,0)</f>
        <v>0</v>
      </c>
      <c r="GE113" s="6">
        <f t="shared" ref="GE113" si="4247">IF(GE$4-$H$4=$D104,$D107*$D112,0)</f>
        <v>0</v>
      </c>
      <c r="GF113" s="6">
        <f t="shared" ref="GF113" si="4248">IF(GF$4-$H$4=$D104,$D107*$D112,0)</f>
        <v>0</v>
      </c>
      <c r="GG113" s="6">
        <f t="shared" ref="GG113" si="4249">IF(GG$4-$H$4=$D104,$D107*$D112,0)</f>
        <v>0</v>
      </c>
      <c r="GH113" s="6">
        <f t="shared" ref="GH113" si="4250">IF(GH$4-$H$4=$D104,$D107*$D112,0)</f>
        <v>0</v>
      </c>
      <c r="GI113" s="6">
        <f t="shared" ref="GI113" si="4251">IF(GI$4-$H$4=$D104,$D107*$D112,0)</f>
        <v>0</v>
      </c>
      <c r="GJ113" s="6">
        <f t="shared" ref="GJ113" si="4252">IF(GJ$4-$H$4=$D104,$D107*$D112,0)</f>
        <v>0</v>
      </c>
      <c r="GK113" s="6">
        <f t="shared" ref="GK113" si="4253">IF(GK$4-$H$4=$D104,$D107*$D112,0)</f>
        <v>0</v>
      </c>
      <c r="GL113" s="6">
        <f t="shared" ref="GL113" si="4254">IF(GL$4-$H$4=$D104,$D107*$D112,0)</f>
        <v>0</v>
      </c>
      <c r="GM113" s="6">
        <f t="shared" ref="GM113" si="4255">IF(GM$4-$H$4=$D104,$D107*$D112,0)</f>
        <v>0</v>
      </c>
      <c r="GN113" s="6">
        <f t="shared" ref="GN113" si="4256">IF(GN$4-$H$4=$D104,$D107*$D112,0)</f>
        <v>0</v>
      </c>
      <c r="GO113" s="6">
        <f t="shared" ref="GO113" si="4257">IF(GO$4-$H$4=$D104,$D107*$D112,0)</f>
        <v>0</v>
      </c>
      <c r="GP113" s="6">
        <f t="shared" ref="GP113" si="4258">IF(GP$4-$H$4=$D104,$D107*$D112,0)</f>
        <v>0</v>
      </c>
      <c r="GQ113" s="6">
        <f t="shared" ref="GQ113" si="4259">IF(GQ$4-$H$4=$D104,$D107*$D112,0)</f>
        <v>0</v>
      </c>
      <c r="GR113" s="6">
        <f t="shared" ref="GR113" si="4260">IF(GR$4-$H$4=$D104,$D107*$D112,0)</f>
        <v>0</v>
      </c>
      <c r="GS113" s="6">
        <f t="shared" ref="GS113" si="4261">IF(GS$4-$H$4=$D104,$D107*$D112,0)</f>
        <v>0</v>
      </c>
      <c r="GT113" s="6">
        <f t="shared" ref="GT113" si="4262">IF(GT$4-$H$4=$D104,$D107*$D112,0)</f>
        <v>0</v>
      </c>
      <c r="GU113" s="6">
        <f t="shared" ref="GU113" si="4263">IF(GU$4-$H$4=$D104,$D107*$D112,0)</f>
        <v>0</v>
      </c>
      <c r="GV113" s="6">
        <f t="shared" ref="GV113" si="4264">IF(GV$4-$H$4=$D104,$D107*$D112,0)</f>
        <v>0</v>
      </c>
      <c r="GW113" s="6">
        <f t="shared" ref="GW113" si="4265">IF(GW$4-$H$4=$D104,$D107*$D112,0)</f>
        <v>0</v>
      </c>
      <c r="GX113" s="6">
        <f t="shared" ref="GX113" si="4266">IF(GX$4-$H$4=$D104,$D107*$D112,0)</f>
        <v>0</v>
      </c>
      <c r="GY113" s="6">
        <f t="shared" ref="GY113" si="4267">IF(GY$4-$H$4=$D104,$D107*$D112,0)</f>
        <v>0</v>
      </c>
      <c r="GZ113" s="6">
        <f t="shared" ref="GZ113" si="4268">IF(GZ$4-$H$4=$D104,$D107*$D112,0)</f>
        <v>0</v>
      </c>
      <c r="HA113" s="6">
        <f t="shared" ref="HA113" si="4269">IF(HA$4-$H$4=$D104,$D107*$D112,0)</f>
        <v>0</v>
      </c>
      <c r="HB113" s="6">
        <f t="shared" ref="HB113" si="4270">IF(HB$4-$H$4=$D104,$D107*$D112,0)</f>
        <v>0</v>
      </c>
      <c r="HC113" s="6">
        <f t="shared" ref="HC113" si="4271">IF(HC$4-$H$4=$D104,$D107*$D112,0)</f>
        <v>0</v>
      </c>
      <c r="HD113" s="6">
        <f t="shared" ref="HD113" si="4272">IF(HD$4-$H$4=$D104,$D107*$D112,0)</f>
        <v>0</v>
      </c>
      <c r="HE113" s="6">
        <f t="shared" ref="HE113" si="4273">IF(HE$4-$H$4=$D104,$D107*$D112,0)</f>
        <v>0</v>
      </c>
      <c r="HF113" s="6">
        <f t="shared" ref="HF113" si="4274">IF(HF$4-$H$4=$D104,$D107*$D112,0)</f>
        <v>0</v>
      </c>
      <c r="HG113" s="6">
        <f t="shared" ref="HG113" si="4275">IF(HG$4-$H$4=$D104,$D107*$D112,0)</f>
        <v>0</v>
      </c>
      <c r="HH113" s="6">
        <f t="shared" ref="HH113" si="4276">IF(HH$4-$H$4=$D104,$D107*$D112,0)</f>
        <v>0</v>
      </c>
      <c r="HI113" s="6">
        <f t="shared" ref="HI113" si="4277">IF(HI$4-$H$4=$D104,$D107*$D112,0)</f>
        <v>0</v>
      </c>
      <c r="HJ113" s="6">
        <f t="shared" ref="HJ113" si="4278">IF(HJ$4-$H$4=$D104,$D107*$D112,0)</f>
        <v>0</v>
      </c>
      <c r="HK113" s="6">
        <f t="shared" ref="HK113" si="4279">IF(HK$4-$H$4=$D104,$D107*$D112,0)</f>
        <v>0</v>
      </c>
      <c r="HL113" s="6">
        <f t="shared" ref="HL113" si="4280">IF(HL$4-$H$4=$D104,$D107*$D112,0)</f>
        <v>0</v>
      </c>
      <c r="HM113" s="6">
        <f t="shared" ref="HM113" si="4281">IF(HM$4-$H$4=$D104,$D107*$D112,0)</f>
        <v>0</v>
      </c>
      <c r="HN113" s="6">
        <f t="shared" ref="HN113" si="4282">IF(HN$4-$H$4=$D104,$D107*$D112,0)</f>
        <v>0</v>
      </c>
      <c r="HO113" s="6">
        <f t="shared" ref="HO113" si="4283">IF(HO$4-$H$4=$D104,$D107*$D112,0)</f>
        <v>0</v>
      </c>
      <c r="HP113" s="6">
        <f t="shared" ref="HP113" si="4284">IF(HP$4-$H$4=$D104,$D107*$D112,0)</f>
        <v>0</v>
      </c>
      <c r="HQ113" s="6">
        <f t="shared" ref="HQ113" si="4285">IF(HQ$4-$H$4=$D104,$D107*$D112,0)</f>
        <v>0</v>
      </c>
      <c r="HR113" s="6">
        <f t="shared" ref="HR113" si="4286">IF(HR$4-$H$4=$D104,$D107*$D112,0)</f>
        <v>0</v>
      </c>
      <c r="HS113" s="6">
        <f t="shared" ref="HS113" si="4287">IF(HS$4-$H$4=$D104,$D107*$D112,0)</f>
        <v>0</v>
      </c>
      <c r="HT113" s="6">
        <f t="shared" ref="HT113" si="4288">IF(HT$4-$H$4=$D104,$D107*$D112,0)</f>
        <v>0</v>
      </c>
      <c r="HU113" s="6">
        <f t="shared" ref="HU113" si="4289">IF(HU$4-$H$4=$D104,$D107*$D112,0)</f>
        <v>0</v>
      </c>
      <c r="HV113" s="6">
        <f t="shared" ref="HV113" si="4290">IF(HV$4-$H$4=$D104,$D107*$D112,0)</f>
        <v>0</v>
      </c>
      <c r="HW113" s="6">
        <f t="shared" ref="HW113" si="4291">IF(HW$4-$H$4=$D104,$D107*$D112,0)</f>
        <v>0</v>
      </c>
      <c r="HX113" s="6">
        <f t="shared" ref="HX113" si="4292">IF(HX$4-$H$4=$D104,$D107*$D112,0)</f>
        <v>0</v>
      </c>
      <c r="HY113" s="6">
        <f t="shared" ref="HY113" si="4293">IF(HY$4-$H$4=$D104,$D107*$D112,0)</f>
        <v>0</v>
      </c>
      <c r="HZ113" s="6">
        <f t="shared" ref="HZ113" si="4294">IF(HZ$4-$H$4=$D104,$D107*$D112,0)</f>
        <v>0</v>
      </c>
      <c r="IA113" s="6">
        <f t="shared" ref="IA113" si="4295">IF(IA$4-$H$4=$D104,$D107*$D112,0)</f>
        <v>0</v>
      </c>
      <c r="IB113" s="6">
        <f t="shared" ref="IB113" si="4296">IF(IB$4-$H$4=$D104,$D107*$D112,0)</f>
        <v>0</v>
      </c>
      <c r="IC113" s="6">
        <f t="shared" ref="IC113" si="4297">IF(IC$4-$H$4=$D104,$D107*$D112,0)</f>
        <v>0</v>
      </c>
      <c r="ID113" s="6">
        <f t="shared" ref="ID113" si="4298">IF(ID$4-$H$4=$D104,$D107*$D112,0)</f>
        <v>0</v>
      </c>
      <c r="IE113" s="6">
        <f t="shared" ref="IE113" si="4299">IF(IE$4-$H$4=$D104,$D107*$D112,0)</f>
        <v>0</v>
      </c>
      <c r="IF113" s="6">
        <f t="shared" ref="IF113" si="4300">IF(IF$4-$H$4=$D104,$D107*$D112,0)</f>
        <v>0</v>
      </c>
      <c r="IG113" s="6">
        <f t="shared" ref="IG113" si="4301">IF(IG$4-$H$4=$D104,$D107*$D112,0)</f>
        <v>0</v>
      </c>
      <c r="IH113" s="6">
        <f t="shared" ref="IH113" si="4302">IF(IH$4-$H$4=$D104,$D107*$D112,0)</f>
        <v>0</v>
      </c>
      <c r="II113" s="6">
        <f t="shared" ref="II113" si="4303">IF(II$4-$H$4=$D104,$D107*$D112,0)</f>
        <v>0</v>
      </c>
      <c r="IJ113" s="6">
        <f t="shared" ref="IJ113" si="4304">IF(IJ$4-$H$4=$D104,$D107*$D112,0)</f>
        <v>0</v>
      </c>
      <c r="IK113" s="6">
        <f t="shared" ref="IK113" si="4305">IF(IK$4-$H$4=$D104,$D107*$D112,0)</f>
        <v>0</v>
      </c>
      <c r="IL113" s="6">
        <f t="shared" ref="IL113" si="4306">IF(IL$4-$H$4=$D104,$D107*$D112,0)</f>
        <v>0</v>
      </c>
      <c r="IM113" s="6">
        <f t="shared" ref="IM113" si="4307">IF(IM$4-$H$4=$D104,$D107*$D112,0)</f>
        <v>0</v>
      </c>
      <c r="IN113" s="6">
        <f t="shared" ref="IN113" si="4308">IF(IN$4-$H$4=$D104,$D107*$D112,0)</f>
        <v>0</v>
      </c>
      <c r="IO113" s="6">
        <f t="shared" ref="IO113" si="4309">IF(IO$4-$H$4=$D104,$D107*$D112,0)</f>
        <v>0</v>
      </c>
      <c r="IP113" s="6">
        <f t="shared" ref="IP113" si="4310">IF(IP$4-$H$4=$D104,$D107*$D112,0)</f>
        <v>0</v>
      </c>
      <c r="IQ113" s="6">
        <f t="shared" ref="IQ113" si="4311">IF(IQ$4-$H$4=$D104,$D107*$D112,0)</f>
        <v>0</v>
      </c>
      <c r="IR113" s="6">
        <f t="shared" ref="IR113" si="4312">IF(IR$4-$H$4=$D104,$D107*$D112,0)</f>
        <v>0</v>
      </c>
      <c r="IS113" s="6">
        <f t="shared" ref="IS113" si="4313">IF(IS$4-$H$4=$D104,$D107*$D112,0)</f>
        <v>0</v>
      </c>
      <c r="IT113" s="6">
        <f t="shared" ref="IT113" si="4314">IF(IT$4-$H$4=$D104,$D107*$D112,0)</f>
        <v>0</v>
      </c>
      <c r="IU113" s="6">
        <f t="shared" ref="IU113" si="4315">IF(IU$4-$H$4=$D104,$D107*$D112,0)</f>
        <v>0</v>
      </c>
      <c r="IV113" s="6">
        <f t="shared" ref="IV113" si="4316">IF(IV$4-$H$4=$D104,$D107*$D112,0)</f>
        <v>0</v>
      </c>
      <c r="IW113" s="6">
        <f t="shared" ref="IW113" si="4317">IF(IW$4-$H$4=$D104,$D107*$D112,0)</f>
        <v>0</v>
      </c>
      <c r="IX113" s="6">
        <f t="shared" ref="IX113" si="4318">IF(IX$4-$H$4=$D104,$D107*$D112,0)</f>
        <v>0</v>
      </c>
      <c r="IY113" s="6">
        <f t="shared" ref="IY113" si="4319">IF(IY$4-$H$4=$D104,$D107*$D112,0)</f>
        <v>0</v>
      </c>
      <c r="IZ113" s="6">
        <f t="shared" ref="IZ113" si="4320">IF(IZ$4-$H$4=$D104,$D107*$D112,0)</f>
        <v>0</v>
      </c>
      <c r="JA113" s="6">
        <f t="shared" ref="JA113" si="4321">IF(JA$4-$H$4=$D104,$D107*$D112,0)</f>
        <v>0</v>
      </c>
      <c r="JB113" s="6">
        <f t="shared" ref="JB113" si="4322">IF(JB$4-$H$4=$D104,$D107*$D112,0)</f>
        <v>0</v>
      </c>
      <c r="JC113" s="6">
        <f t="shared" ref="JC113" si="4323">IF(JC$4-$H$4=$D104,$D107*$D112,0)</f>
        <v>0</v>
      </c>
      <c r="JD113" s="6">
        <f t="shared" ref="JD113" si="4324">IF(JD$4-$H$4=$D104,$D107*$D112,0)</f>
        <v>0</v>
      </c>
      <c r="JE113" s="6">
        <f t="shared" ref="JE113" si="4325">IF(JE$4-$H$4=$D104,$D107*$D112,0)</f>
        <v>0</v>
      </c>
      <c r="JF113" s="6">
        <f t="shared" ref="JF113" si="4326">IF(JF$4-$H$4=$D104,$D107*$D112,0)</f>
        <v>0</v>
      </c>
      <c r="JG113" s="6">
        <f t="shared" ref="JG113" si="4327">IF(JG$4-$H$4=$D104,$D107*$D112,0)</f>
        <v>0</v>
      </c>
      <c r="JH113" s="6">
        <f t="shared" ref="JH113" si="4328">IF(JH$4-$H$4=$D104,$D107*$D112,0)</f>
        <v>0</v>
      </c>
      <c r="JI113" s="6">
        <f t="shared" ref="JI113" si="4329">IF(JI$4-$H$4=$D104,$D107*$D112,0)</f>
        <v>0</v>
      </c>
      <c r="JJ113" s="6">
        <f t="shared" ref="JJ113" si="4330">IF(JJ$4-$H$4=$D104,$D107*$D112,0)</f>
        <v>0</v>
      </c>
      <c r="JK113" s="6">
        <f t="shared" ref="JK113" si="4331">IF(JK$4-$H$4=$D104,$D107*$D112,0)</f>
        <v>0</v>
      </c>
      <c r="JL113" s="6">
        <f t="shared" ref="JL113" si="4332">IF(JL$4-$H$4=$D104,$D107*$D112,0)</f>
        <v>0</v>
      </c>
      <c r="JM113" s="6">
        <f t="shared" ref="JM113" si="4333">IF(JM$4-$H$4=$D104,$D107*$D112,0)</f>
        <v>0</v>
      </c>
      <c r="JN113" s="6">
        <f t="shared" ref="JN113" si="4334">IF(JN$4-$H$4=$D104,$D107*$D112,0)</f>
        <v>0</v>
      </c>
      <c r="JO113" s="6">
        <f t="shared" ref="JO113" si="4335">IF(JO$4-$H$4=$D104,$D107*$D112,0)</f>
        <v>0</v>
      </c>
      <c r="JP113" s="6">
        <f t="shared" ref="JP113" si="4336">IF(JP$4-$H$4=$D104,$D107*$D112,0)</f>
        <v>0</v>
      </c>
      <c r="JQ113" s="6">
        <f t="shared" ref="JQ113" si="4337">IF(JQ$4-$H$4=$D104,$D107*$D112,0)</f>
        <v>0</v>
      </c>
      <c r="JR113" s="6">
        <f t="shared" ref="JR113" si="4338">IF(JR$4-$H$4=$D104,$D107*$D112,0)</f>
        <v>0</v>
      </c>
      <c r="JS113" s="6">
        <f t="shared" ref="JS113" si="4339">IF(JS$4-$H$4=$D104,$D107*$D112,0)</f>
        <v>0</v>
      </c>
      <c r="JT113" s="6">
        <f t="shared" ref="JT113" si="4340">IF(JT$4-$H$4=$D104,$D107*$D112,0)</f>
        <v>0</v>
      </c>
      <c r="JU113" s="6">
        <f t="shared" ref="JU113" si="4341">IF(JU$4-$H$4=$D104,$D107*$D112,0)</f>
        <v>0</v>
      </c>
      <c r="JV113" s="6">
        <f t="shared" ref="JV113" si="4342">IF(JV$4-$H$4=$D104,$D107*$D112,0)</f>
        <v>0</v>
      </c>
      <c r="JW113" s="6">
        <f t="shared" ref="JW113" si="4343">IF(JW$4-$H$4=$D104,$D107*$D112,0)</f>
        <v>0</v>
      </c>
      <c r="JX113" s="6">
        <f t="shared" ref="JX113" si="4344">IF(JX$4-$H$4=$D104,$D107*$D112,0)</f>
        <v>0</v>
      </c>
      <c r="JY113" s="6">
        <f t="shared" ref="JY113" si="4345">IF(JY$4-$H$4=$D104,$D107*$D112,0)</f>
        <v>0</v>
      </c>
      <c r="JZ113" s="6">
        <f t="shared" ref="JZ113" si="4346">IF(JZ$4-$H$4=$D104,$D107*$D112,0)</f>
        <v>0</v>
      </c>
      <c r="KA113" s="6">
        <f t="shared" ref="KA113" si="4347">IF(KA$4-$H$4=$D104,$D107*$D112,0)</f>
        <v>0</v>
      </c>
      <c r="KB113" s="6">
        <f t="shared" ref="KB113" si="4348">IF(KB$4-$H$4=$D104,$D107*$D112,0)</f>
        <v>0</v>
      </c>
      <c r="KC113" s="6">
        <f t="shared" ref="KC113" si="4349">IF(KC$4-$H$4=$D104,$D107*$D112,0)</f>
        <v>0</v>
      </c>
      <c r="KD113" s="6">
        <f t="shared" ref="KD113" si="4350">IF(KD$4-$H$4=$D104,$D107*$D112,0)</f>
        <v>0</v>
      </c>
      <c r="KE113" s="6">
        <f t="shared" ref="KE113" si="4351">IF(KE$4-$H$4=$D104,$D107*$D112,0)</f>
        <v>0</v>
      </c>
      <c r="KF113" s="6">
        <f t="shared" ref="KF113" si="4352">IF(KF$4-$H$4=$D104,$D107*$D112,0)</f>
        <v>0</v>
      </c>
      <c r="KG113" s="6">
        <f t="shared" ref="KG113" si="4353">IF(KG$4-$H$4=$D104,$D107*$D112,0)</f>
        <v>0</v>
      </c>
      <c r="KH113" s="6">
        <f t="shared" ref="KH113" si="4354">IF(KH$4-$H$4=$D104,$D107*$D112,0)</f>
        <v>0</v>
      </c>
      <c r="KI113" s="6">
        <f t="shared" ref="KI113" si="4355">IF(KI$4-$H$4=$D104,$D107*$D112,0)</f>
        <v>0</v>
      </c>
      <c r="KJ113" s="6">
        <f t="shared" ref="KJ113" si="4356">IF(KJ$4-$H$4=$D104,$D107*$D112,0)</f>
        <v>0</v>
      </c>
      <c r="KK113" s="6">
        <f t="shared" ref="KK113" si="4357">IF(KK$4-$H$4=$D104,$D107*$D112,0)</f>
        <v>0</v>
      </c>
      <c r="KL113" s="6">
        <f t="shared" ref="KL113" si="4358">IF(KL$4-$H$4=$D104,$D107*$D112,0)</f>
        <v>0</v>
      </c>
      <c r="KM113" s="6">
        <f t="shared" ref="KM113" si="4359">IF(KM$4-$H$4=$D104,$D107*$D112,0)</f>
        <v>0</v>
      </c>
      <c r="KN113" s="6">
        <f t="shared" ref="KN113" si="4360">IF(KN$4-$H$4=$D104,$D107*$D112,0)</f>
        <v>0</v>
      </c>
      <c r="KO113" s="6">
        <f t="shared" ref="KO113" si="4361">IF(KO$4-$H$4=$D104,$D107*$D112,0)</f>
        <v>0</v>
      </c>
      <c r="KP113" s="6">
        <f t="shared" ref="KP113" si="4362">IF(KP$4-$H$4=$D104,$D107*$D112,0)</f>
        <v>0</v>
      </c>
      <c r="KQ113" s="6">
        <f t="shared" ref="KQ113" si="4363">IF(KQ$4-$H$4=$D104,$D107*$D112,0)</f>
        <v>0</v>
      </c>
      <c r="KR113" s="6">
        <f t="shared" ref="KR113" si="4364">IF(KR$4-$H$4=$D104,$D107*$D112,0)</f>
        <v>0</v>
      </c>
      <c r="KS113" s="6">
        <f t="shared" ref="KS113" si="4365">IF(KS$4-$H$4=$D104,$D107*$D112,0)</f>
        <v>0</v>
      </c>
      <c r="KT113" s="6">
        <f t="shared" ref="KT113" si="4366">IF(KT$4-$H$4=$D104,$D107*$D112,0)</f>
        <v>0</v>
      </c>
      <c r="KU113" s="6">
        <f t="shared" ref="KU113" si="4367">IF(KU$4-$H$4=$D104,$D107*$D112,0)</f>
        <v>0</v>
      </c>
      <c r="KV113" s="6">
        <f t="shared" ref="KV113" si="4368">IF(KV$4-$H$4=$D104,$D107*$D112,0)</f>
        <v>0</v>
      </c>
      <c r="KW113" s="6">
        <f t="shared" ref="KW113" si="4369">IF(KW$4-$H$4=$D104,$D107*$D112,0)</f>
        <v>0</v>
      </c>
      <c r="KX113" s="6">
        <f t="shared" ref="KX113" si="4370">IF(KX$4-$H$4=$D104,$D107*$D112,0)</f>
        <v>0</v>
      </c>
      <c r="KY113" s="6">
        <f t="shared" ref="KY113" si="4371">IF(KY$4-$H$4=$D104,$D107*$D112,0)</f>
        <v>0</v>
      </c>
      <c r="KZ113" s="6">
        <f t="shared" ref="KZ113" si="4372">IF(KZ$4-$H$4=$D104,$D107*$D112,0)</f>
        <v>0</v>
      </c>
      <c r="LA113" s="6">
        <f t="shared" ref="LA113" si="4373">IF(LA$4-$H$4=$D104,$D107*$D112,0)</f>
        <v>0</v>
      </c>
      <c r="LB113" s="6">
        <f t="shared" ref="LB113" si="4374">IF(LB$4-$H$4=$D104,$D107*$D112,0)</f>
        <v>0</v>
      </c>
      <c r="LC113" s="6">
        <f t="shared" ref="LC113" si="4375">IF(LC$4-$H$4=$D104,$D107*$D112,0)</f>
        <v>0</v>
      </c>
      <c r="LD113" s="6">
        <f t="shared" ref="LD113" si="4376">IF(LD$4-$H$4=$D104,$D107*$D112,0)</f>
        <v>0</v>
      </c>
      <c r="LE113" s="6">
        <f t="shared" ref="LE113" si="4377">IF(LE$4-$H$4=$D104,$D107*$D112,0)</f>
        <v>0</v>
      </c>
      <c r="LF113" s="6">
        <f t="shared" ref="LF113" si="4378">IF(LF$4-$H$4=$D104,$D107*$D112,0)</f>
        <v>0</v>
      </c>
      <c r="LG113" s="6">
        <f t="shared" ref="LG113" si="4379">IF(LG$4-$H$4=$D104,$D107*$D112,0)</f>
        <v>0</v>
      </c>
      <c r="LH113" s="6">
        <f t="shared" ref="LH113" si="4380">IF(LH$4-$H$4=$D104,$D107*$D112,0)</f>
        <v>0</v>
      </c>
      <c r="LI113" s="6">
        <f t="shared" ref="LI113" si="4381">IF(LI$4-$H$4=$D104,$D107*$D112,0)</f>
        <v>0</v>
      </c>
      <c r="LJ113" s="6">
        <f t="shared" ref="LJ113" si="4382">IF(LJ$4-$H$4=$D104,$D107*$D112,0)</f>
        <v>0</v>
      </c>
      <c r="LK113" s="6">
        <f t="shared" ref="LK113" si="4383">IF(LK$4-$H$4=$D104,$D107*$D112,0)</f>
        <v>0</v>
      </c>
      <c r="LL113" s="6">
        <f t="shared" ref="LL113" si="4384">IF(LL$4-$H$4=$D104,$D107*$D112,0)</f>
        <v>0</v>
      </c>
      <c r="LM113" s="6">
        <f t="shared" ref="LM113" si="4385">IF(LM$4-$H$4=$D104,$D107*$D112,0)</f>
        <v>0</v>
      </c>
      <c r="LN113" s="6">
        <f t="shared" ref="LN113" si="4386">IF(LN$4-$H$4=$D104,$D107*$D112,0)</f>
        <v>0</v>
      </c>
      <c r="LO113" s="6">
        <f t="shared" ref="LO113" si="4387">IF(LO$4-$H$4=$D104,$D107*$D112,0)</f>
        <v>0</v>
      </c>
      <c r="LP113" s="6">
        <f t="shared" ref="LP113" si="4388">IF(LP$4-$H$4=$D104,$D107*$D112,0)</f>
        <v>0</v>
      </c>
      <c r="LQ113" s="6">
        <f t="shared" ref="LQ113" si="4389">IF(LQ$4-$H$4=$D104,$D107*$D112,0)</f>
        <v>0</v>
      </c>
      <c r="LR113" s="6">
        <f t="shared" ref="LR113" si="4390">IF(LR$4-$H$4=$D104,$D107*$D112,0)</f>
        <v>0</v>
      </c>
      <c r="LS113" s="6">
        <f t="shared" ref="LS113" si="4391">IF(LS$4-$H$4=$D104,$D107*$D112,0)</f>
        <v>0</v>
      </c>
      <c r="LT113" s="6">
        <f t="shared" ref="LT113" si="4392">IF(LT$4-$H$4=$D104,$D107*$D112,0)</f>
        <v>0</v>
      </c>
      <c r="LU113" s="6">
        <f t="shared" ref="LU113" si="4393">IF(LU$4-$H$4=$D104,$D107*$D112,0)</f>
        <v>0</v>
      </c>
      <c r="LV113" s="6">
        <f t="shared" ref="LV113" si="4394">IF(LV$4-$H$4=$D104,$D107*$D112,0)</f>
        <v>0</v>
      </c>
      <c r="LW113" s="6">
        <f t="shared" ref="LW113" si="4395">IF(LW$4-$H$4=$D104,$D107*$D112,0)</f>
        <v>0</v>
      </c>
      <c r="LX113" s="6">
        <f t="shared" ref="LX113" si="4396">IF(LX$4-$H$4=$D104,$D107*$D112,0)</f>
        <v>0</v>
      </c>
      <c r="LY113" s="6">
        <f t="shared" ref="LY113" si="4397">IF(LY$4-$H$4=$D104,$D107*$D112,0)</f>
        <v>0</v>
      </c>
      <c r="LZ113" s="6">
        <f t="shared" ref="LZ113" si="4398">IF(LZ$4-$H$4=$D104,$D107*$D112,0)</f>
        <v>0</v>
      </c>
      <c r="MA113" s="6">
        <f t="shared" ref="MA113" si="4399">IF(MA$4-$H$4=$D104,$D107*$D112,0)</f>
        <v>0</v>
      </c>
      <c r="MB113" s="6">
        <f t="shared" ref="MB113" si="4400">IF(MB$4-$H$4=$D104,$D107*$D112,0)</f>
        <v>0</v>
      </c>
      <c r="MC113" s="6">
        <f t="shared" ref="MC113" si="4401">IF(MC$4-$H$4=$D104,$D107*$D112,0)</f>
        <v>0</v>
      </c>
      <c r="MD113" s="6">
        <f t="shared" ref="MD113" si="4402">IF(MD$4-$H$4=$D104,$D107*$D112,0)</f>
        <v>0</v>
      </c>
      <c r="ME113" s="6">
        <f t="shared" ref="ME113" si="4403">IF(ME$4-$H$4=$D104,$D107*$D112,0)</f>
        <v>0</v>
      </c>
      <c r="MF113" s="6">
        <f t="shared" ref="MF113" si="4404">IF(MF$4-$H$4=$D104,$D107*$D112,0)</f>
        <v>0</v>
      </c>
      <c r="MG113" s="6">
        <f t="shared" ref="MG113" si="4405">IF(MG$4-$H$4=$D104,$D107*$D112,0)</f>
        <v>0</v>
      </c>
      <c r="MH113" s="6">
        <f t="shared" ref="MH113" si="4406">IF(MH$4-$H$4=$D104,$D107*$D112,0)</f>
        <v>0</v>
      </c>
      <c r="MI113" s="6">
        <f t="shared" ref="MI113" si="4407">IF(MI$4-$H$4=$D104,$D107*$D112,0)</f>
        <v>0</v>
      </c>
      <c r="MJ113" s="6">
        <f t="shared" ref="MJ113" si="4408">IF(MJ$4-$H$4=$D104,$D107*$D112,0)</f>
        <v>0</v>
      </c>
      <c r="MK113" s="6">
        <f t="shared" ref="MK113" si="4409">IF(MK$4-$H$4=$D104,$D107*$D112,0)</f>
        <v>0</v>
      </c>
      <c r="ML113" s="6">
        <f t="shared" ref="ML113" si="4410">IF(ML$4-$H$4=$D104,$D107*$D112,0)</f>
        <v>0</v>
      </c>
      <c r="MM113" s="6">
        <f t="shared" ref="MM113" si="4411">IF(MM$4-$H$4=$D104,$D107*$D112,0)</f>
        <v>0</v>
      </c>
      <c r="MN113" s="6">
        <f t="shared" ref="MN113" si="4412">IF(MN$4-$H$4=$D104,$D107*$D112,0)</f>
        <v>0</v>
      </c>
      <c r="MO113" s="6">
        <f t="shared" ref="MO113" si="4413">IF(MO$4-$H$4=$D104,$D107*$D112,0)</f>
        <v>0</v>
      </c>
      <c r="MP113" s="6">
        <f t="shared" ref="MP113" si="4414">IF(MP$4-$H$4=$D104,$D107*$D112,0)</f>
        <v>0</v>
      </c>
      <c r="MQ113" s="6">
        <f t="shared" ref="MQ113" si="4415">IF(MQ$4-$H$4=$D104,$D107*$D112,0)</f>
        <v>0</v>
      </c>
      <c r="MR113" s="6">
        <f t="shared" ref="MR113" si="4416">IF(MR$4-$H$4=$D104,$D107*$D112,0)</f>
        <v>0</v>
      </c>
      <c r="MS113" s="6">
        <f t="shared" ref="MS113" si="4417">IF(MS$4-$H$4=$D104,$D107*$D112,0)</f>
        <v>0</v>
      </c>
      <c r="MT113" s="6">
        <f t="shared" ref="MT113" si="4418">IF(MT$4-$H$4=$D104,$D107*$D112,0)</f>
        <v>0</v>
      </c>
      <c r="MU113" s="6">
        <f t="shared" ref="MU113" si="4419">IF(MU$4-$H$4=$D104,$D107*$D112,0)</f>
        <v>0</v>
      </c>
      <c r="MV113" s="6">
        <f t="shared" ref="MV113" si="4420">IF(MV$4-$H$4=$D104,$D107*$D112,0)</f>
        <v>0</v>
      </c>
      <c r="MW113" s="6">
        <f t="shared" ref="MW113" si="4421">IF(MW$4-$H$4=$D104,$D107*$D112,0)</f>
        <v>0</v>
      </c>
      <c r="MX113" s="6">
        <f t="shared" ref="MX113" si="4422">IF(MX$4-$H$4=$D104,$D107*$D112,0)</f>
        <v>0</v>
      </c>
      <c r="MY113" s="6">
        <f t="shared" ref="MY113" si="4423">IF(MY$4-$H$4=$D104,$D107*$D112,0)</f>
        <v>0</v>
      </c>
      <c r="MZ113" s="6">
        <f t="shared" ref="MZ113" si="4424">IF(MZ$4-$H$4=$D104,$D107*$D112,0)</f>
        <v>0</v>
      </c>
      <c r="NA113" s="6">
        <f t="shared" ref="NA113" si="4425">IF(NA$4-$H$4=$D104,$D107*$D112,0)</f>
        <v>0</v>
      </c>
      <c r="NB113" s="6">
        <f t="shared" ref="NB113" si="4426">IF(NB$4-$H$4=$D104,$D107*$D112,0)</f>
        <v>0</v>
      </c>
      <c r="NC113" s="6">
        <f t="shared" ref="NC113" si="4427">IF(NC$4-$H$4=$D104,$D107*$D112,0)</f>
        <v>0</v>
      </c>
      <c r="ND113" s="6">
        <f t="shared" ref="ND113" si="4428">IF(ND$4-$H$4=$D104,$D107*$D112,0)</f>
        <v>160000000</v>
      </c>
    </row>
    <row r="114" spans="1:368" x14ac:dyDescent="0.25">
      <c r="A114" s="4"/>
    </row>
    <row r="115" spans="1:368" x14ac:dyDescent="0.25">
      <c r="A115" s="4"/>
      <c r="B115" s="57" t="s">
        <v>16</v>
      </c>
      <c r="C115" s="58"/>
      <c r="D115" s="59">
        <f t="shared" ref="D115:D116" si="4429">SUM(H115:ND115)</f>
        <v>1351878999.7197552</v>
      </c>
      <c r="E115" s="57"/>
      <c r="F115" s="57"/>
      <c r="G115" s="60"/>
      <c r="H115" s="61">
        <f t="shared" ref="H115:BS115" si="4430">IF(AND(H$4-$H$4&gt;0,H$4-$H$4&lt;=$D104),$D107*(1-$D112)*H110/12*POWER(1+H110/12,$D104)/(POWER(1+H110/12,$D104)-1),0)</f>
        <v>0</v>
      </c>
      <c r="I115" s="61">
        <f t="shared" si="4430"/>
        <v>3755219.4436660032</v>
      </c>
      <c r="J115" s="61">
        <f t="shared" si="4430"/>
        <v>3755219.4436660032</v>
      </c>
      <c r="K115" s="61">
        <f t="shared" si="4430"/>
        <v>3755219.4436660032</v>
      </c>
      <c r="L115" s="61">
        <f t="shared" si="4430"/>
        <v>3755219.4436660032</v>
      </c>
      <c r="M115" s="61">
        <f t="shared" si="4430"/>
        <v>3755219.4436660032</v>
      </c>
      <c r="N115" s="61">
        <f t="shared" si="4430"/>
        <v>3755219.4436660032</v>
      </c>
      <c r="O115" s="61">
        <f t="shared" si="4430"/>
        <v>3755219.4436660032</v>
      </c>
      <c r="P115" s="61">
        <f t="shared" si="4430"/>
        <v>3755219.4436660032</v>
      </c>
      <c r="Q115" s="61">
        <f t="shared" si="4430"/>
        <v>3755219.4436660032</v>
      </c>
      <c r="R115" s="61">
        <f t="shared" si="4430"/>
        <v>3755219.4436660032</v>
      </c>
      <c r="S115" s="61">
        <f t="shared" si="4430"/>
        <v>3755219.4436660032</v>
      </c>
      <c r="T115" s="61">
        <f t="shared" si="4430"/>
        <v>3755219.4436660032</v>
      </c>
      <c r="U115" s="61">
        <f t="shared" si="4430"/>
        <v>3755219.4436660032</v>
      </c>
      <c r="V115" s="61">
        <f t="shared" si="4430"/>
        <v>3755219.4436660032</v>
      </c>
      <c r="W115" s="61">
        <f t="shared" si="4430"/>
        <v>3755219.4436660032</v>
      </c>
      <c r="X115" s="61">
        <f t="shared" si="4430"/>
        <v>3755219.4436660032</v>
      </c>
      <c r="Y115" s="61">
        <f t="shared" si="4430"/>
        <v>3755219.4436660032</v>
      </c>
      <c r="Z115" s="61">
        <f t="shared" si="4430"/>
        <v>3755219.4436660032</v>
      </c>
      <c r="AA115" s="61">
        <f t="shared" si="4430"/>
        <v>3755219.4436660032</v>
      </c>
      <c r="AB115" s="61">
        <f t="shared" si="4430"/>
        <v>3755219.4436660032</v>
      </c>
      <c r="AC115" s="61">
        <f t="shared" si="4430"/>
        <v>3755219.4436660032</v>
      </c>
      <c r="AD115" s="61">
        <f t="shared" si="4430"/>
        <v>3755219.4436660032</v>
      </c>
      <c r="AE115" s="61">
        <f t="shared" si="4430"/>
        <v>3755219.4436660032</v>
      </c>
      <c r="AF115" s="61">
        <f t="shared" si="4430"/>
        <v>3755219.4436660032</v>
      </c>
      <c r="AG115" s="61">
        <f t="shared" si="4430"/>
        <v>3755219.4436660032</v>
      </c>
      <c r="AH115" s="61">
        <f t="shared" si="4430"/>
        <v>3755219.4436660032</v>
      </c>
      <c r="AI115" s="61">
        <f t="shared" si="4430"/>
        <v>3755219.4436660032</v>
      </c>
      <c r="AJ115" s="61">
        <f t="shared" si="4430"/>
        <v>3755219.4436660032</v>
      </c>
      <c r="AK115" s="61">
        <f t="shared" si="4430"/>
        <v>3755219.4436660032</v>
      </c>
      <c r="AL115" s="61">
        <f t="shared" si="4430"/>
        <v>3755219.4436660032</v>
      </c>
      <c r="AM115" s="61">
        <f t="shared" si="4430"/>
        <v>3755219.4436660032</v>
      </c>
      <c r="AN115" s="61">
        <f t="shared" si="4430"/>
        <v>3755219.4436660032</v>
      </c>
      <c r="AO115" s="61">
        <f t="shared" si="4430"/>
        <v>3755219.4436660032</v>
      </c>
      <c r="AP115" s="61">
        <f t="shared" si="4430"/>
        <v>3755219.4436660032</v>
      </c>
      <c r="AQ115" s="61">
        <f t="shared" si="4430"/>
        <v>3755219.4436660032</v>
      </c>
      <c r="AR115" s="61">
        <f t="shared" si="4430"/>
        <v>3755219.4436660032</v>
      </c>
      <c r="AS115" s="61">
        <f t="shared" si="4430"/>
        <v>3755219.4436660032</v>
      </c>
      <c r="AT115" s="61">
        <f t="shared" si="4430"/>
        <v>3755219.4436660032</v>
      </c>
      <c r="AU115" s="61">
        <f t="shared" si="4430"/>
        <v>3755219.4436660032</v>
      </c>
      <c r="AV115" s="61">
        <f t="shared" si="4430"/>
        <v>3755219.4436660032</v>
      </c>
      <c r="AW115" s="61">
        <f t="shared" si="4430"/>
        <v>3755219.4436660032</v>
      </c>
      <c r="AX115" s="61">
        <f t="shared" si="4430"/>
        <v>3755219.4436660032</v>
      </c>
      <c r="AY115" s="61">
        <f t="shared" si="4430"/>
        <v>3755219.4436660032</v>
      </c>
      <c r="AZ115" s="61">
        <f t="shared" si="4430"/>
        <v>3755219.4436660032</v>
      </c>
      <c r="BA115" s="61">
        <f t="shared" si="4430"/>
        <v>3755219.4436660032</v>
      </c>
      <c r="BB115" s="61">
        <f t="shared" si="4430"/>
        <v>3755219.4436660032</v>
      </c>
      <c r="BC115" s="61">
        <f t="shared" si="4430"/>
        <v>3755219.4436660032</v>
      </c>
      <c r="BD115" s="61">
        <f t="shared" si="4430"/>
        <v>3755219.4436660032</v>
      </c>
      <c r="BE115" s="61">
        <f t="shared" si="4430"/>
        <v>3755219.4436660032</v>
      </c>
      <c r="BF115" s="61">
        <f t="shared" si="4430"/>
        <v>3755219.4436660032</v>
      </c>
      <c r="BG115" s="61">
        <f t="shared" si="4430"/>
        <v>3755219.4436660032</v>
      </c>
      <c r="BH115" s="61">
        <f t="shared" si="4430"/>
        <v>3755219.4436660032</v>
      </c>
      <c r="BI115" s="61">
        <f t="shared" si="4430"/>
        <v>3755219.4436660032</v>
      </c>
      <c r="BJ115" s="61">
        <f t="shared" si="4430"/>
        <v>3755219.4436660032</v>
      </c>
      <c r="BK115" s="61">
        <f t="shared" si="4430"/>
        <v>3755219.4436660032</v>
      </c>
      <c r="BL115" s="61">
        <f t="shared" si="4430"/>
        <v>3755219.4436660032</v>
      </c>
      <c r="BM115" s="61">
        <f t="shared" si="4430"/>
        <v>3755219.4436660032</v>
      </c>
      <c r="BN115" s="61">
        <f t="shared" si="4430"/>
        <v>3755219.4436660032</v>
      </c>
      <c r="BO115" s="61">
        <f t="shared" si="4430"/>
        <v>3755219.4436660032</v>
      </c>
      <c r="BP115" s="61">
        <f t="shared" si="4430"/>
        <v>3755219.4436660032</v>
      </c>
      <c r="BQ115" s="61">
        <f t="shared" si="4430"/>
        <v>3755219.4436660032</v>
      </c>
      <c r="BR115" s="61">
        <f t="shared" si="4430"/>
        <v>3755219.4436660032</v>
      </c>
      <c r="BS115" s="61">
        <f t="shared" si="4430"/>
        <v>3755219.4436660032</v>
      </c>
      <c r="BT115" s="61">
        <f t="shared" ref="BT115:EE115" si="4431">IF(AND(BT$4-$H$4&gt;0,BT$4-$H$4&lt;=$D104),$D107*(1-$D112)*BT110/12*POWER(1+BT110/12,$D104)/(POWER(1+BT110/12,$D104)-1),0)</f>
        <v>3755219.4436660032</v>
      </c>
      <c r="BU115" s="61">
        <f t="shared" si="4431"/>
        <v>3755219.4436660032</v>
      </c>
      <c r="BV115" s="61">
        <f t="shared" si="4431"/>
        <v>3755219.4436660032</v>
      </c>
      <c r="BW115" s="61">
        <f t="shared" si="4431"/>
        <v>3755219.4436660032</v>
      </c>
      <c r="BX115" s="61">
        <f t="shared" si="4431"/>
        <v>3755219.4436660032</v>
      </c>
      <c r="BY115" s="61">
        <f t="shared" si="4431"/>
        <v>3755219.4436660032</v>
      </c>
      <c r="BZ115" s="61">
        <f t="shared" si="4431"/>
        <v>3755219.4436660032</v>
      </c>
      <c r="CA115" s="61">
        <f t="shared" si="4431"/>
        <v>3755219.4436660032</v>
      </c>
      <c r="CB115" s="61">
        <f t="shared" si="4431"/>
        <v>3755219.4436660032</v>
      </c>
      <c r="CC115" s="61">
        <f t="shared" si="4431"/>
        <v>3755219.4436660032</v>
      </c>
      <c r="CD115" s="61">
        <f t="shared" si="4431"/>
        <v>3755219.4436660032</v>
      </c>
      <c r="CE115" s="61">
        <f t="shared" si="4431"/>
        <v>3755219.4436660032</v>
      </c>
      <c r="CF115" s="61">
        <f t="shared" si="4431"/>
        <v>3755219.4436660032</v>
      </c>
      <c r="CG115" s="61">
        <f t="shared" si="4431"/>
        <v>3755219.4436660032</v>
      </c>
      <c r="CH115" s="61">
        <f t="shared" si="4431"/>
        <v>3755219.4436660032</v>
      </c>
      <c r="CI115" s="61">
        <f t="shared" si="4431"/>
        <v>3755219.4436660032</v>
      </c>
      <c r="CJ115" s="61">
        <f t="shared" si="4431"/>
        <v>3755219.4436660032</v>
      </c>
      <c r="CK115" s="61">
        <f t="shared" si="4431"/>
        <v>3755219.4436660032</v>
      </c>
      <c r="CL115" s="61">
        <f t="shared" si="4431"/>
        <v>3755219.4436660032</v>
      </c>
      <c r="CM115" s="61">
        <f t="shared" si="4431"/>
        <v>3755219.4436660032</v>
      </c>
      <c r="CN115" s="61">
        <f t="shared" si="4431"/>
        <v>3755219.4436660032</v>
      </c>
      <c r="CO115" s="61">
        <f t="shared" si="4431"/>
        <v>3755219.4436660032</v>
      </c>
      <c r="CP115" s="61">
        <f t="shared" si="4431"/>
        <v>3755219.4436660032</v>
      </c>
      <c r="CQ115" s="61">
        <f t="shared" si="4431"/>
        <v>3755219.4436660032</v>
      </c>
      <c r="CR115" s="61">
        <f t="shared" si="4431"/>
        <v>3755219.4436660032</v>
      </c>
      <c r="CS115" s="61">
        <f t="shared" si="4431"/>
        <v>3755219.4436660032</v>
      </c>
      <c r="CT115" s="61">
        <f t="shared" si="4431"/>
        <v>3755219.4436660032</v>
      </c>
      <c r="CU115" s="61">
        <f t="shared" si="4431"/>
        <v>3755219.4436660032</v>
      </c>
      <c r="CV115" s="61">
        <f t="shared" si="4431"/>
        <v>3755219.4436660032</v>
      </c>
      <c r="CW115" s="61">
        <f t="shared" si="4431"/>
        <v>3755219.4436660032</v>
      </c>
      <c r="CX115" s="61">
        <f t="shared" si="4431"/>
        <v>3755219.4436660032</v>
      </c>
      <c r="CY115" s="61">
        <f t="shared" si="4431"/>
        <v>3755219.4436660032</v>
      </c>
      <c r="CZ115" s="61">
        <f t="shared" si="4431"/>
        <v>3755219.4436660032</v>
      </c>
      <c r="DA115" s="61">
        <f t="shared" si="4431"/>
        <v>3755219.4436660032</v>
      </c>
      <c r="DB115" s="61">
        <f t="shared" si="4431"/>
        <v>3755219.4436660032</v>
      </c>
      <c r="DC115" s="61">
        <f t="shared" si="4431"/>
        <v>3755219.4436660032</v>
      </c>
      <c r="DD115" s="61">
        <f t="shared" si="4431"/>
        <v>3755219.4436660032</v>
      </c>
      <c r="DE115" s="61">
        <f t="shared" si="4431"/>
        <v>3755219.4436660032</v>
      </c>
      <c r="DF115" s="61">
        <f t="shared" si="4431"/>
        <v>3755219.4436660032</v>
      </c>
      <c r="DG115" s="61">
        <f t="shared" si="4431"/>
        <v>3755219.4436660032</v>
      </c>
      <c r="DH115" s="61">
        <f t="shared" si="4431"/>
        <v>3755219.4436660032</v>
      </c>
      <c r="DI115" s="61">
        <f t="shared" si="4431"/>
        <v>3755219.4436660032</v>
      </c>
      <c r="DJ115" s="61">
        <f t="shared" si="4431"/>
        <v>3755219.4436660032</v>
      </c>
      <c r="DK115" s="61">
        <f t="shared" si="4431"/>
        <v>3755219.4436660032</v>
      </c>
      <c r="DL115" s="61">
        <f t="shared" si="4431"/>
        <v>3755219.4436660032</v>
      </c>
      <c r="DM115" s="61">
        <f t="shared" si="4431"/>
        <v>3755219.4436660032</v>
      </c>
      <c r="DN115" s="61">
        <f t="shared" si="4431"/>
        <v>3755219.4436660032</v>
      </c>
      <c r="DO115" s="61">
        <f t="shared" si="4431"/>
        <v>3755219.4436660032</v>
      </c>
      <c r="DP115" s="61">
        <f t="shared" si="4431"/>
        <v>3755219.4436660032</v>
      </c>
      <c r="DQ115" s="61">
        <f t="shared" si="4431"/>
        <v>3755219.4436660032</v>
      </c>
      <c r="DR115" s="61">
        <f t="shared" si="4431"/>
        <v>3755219.4436660032</v>
      </c>
      <c r="DS115" s="61">
        <f t="shared" si="4431"/>
        <v>3755219.4436660032</v>
      </c>
      <c r="DT115" s="61">
        <f t="shared" si="4431"/>
        <v>3755219.4436660032</v>
      </c>
      <c r="DU115" s="61">
        <f t="shared" si="4431"/>
        <v>3755219.4436660032</v>
      </c>
      <c r="DV115" s="61">
        <f t="shared" si="4431"/>
        <v>3755219.4436660032</v>
      </c>
      <c r="DW115" s="61">
        <f t="shared" si="4431"/>
        <v>3755219.4436660032</v>
      </c>
      <c r="DX115" s="61">
        <f t="shared" si="4431"/>
        <v>3755219.4436660032</v>
      </c>
      <c r="DY115" s="61">
        <f t="shared" si="4431"/>
        <v>3755219.4436660032</v>
      </c>
      <c r="DZ115" s="61">
        <f t="shared" si="4431"/>
        <v>3755219.4436660032</v>
      </c>
      <c r="EA115" s="61">
        <f t="shared" si="4431"/>
        <v>3755219.4436660032</v>
      </c>
      <c r="EB115" s="61">
        <f t="shared" si="4431"/>
        <v>3755219.4436660032</v>
      </c>
      <c r="EC115" s="61">
        <f t="shared" si="4431"/>
        <v>3755219.4436660032</v>
      </c>
      <c r="ED115" s="61">
        <f t="shared" si="4431"/>
        <v>3755219.4436660032</v>
      </c>
      <c r="EE115" s="61">
        <f t="shared" si="4431"/>
        <v>3755219.4436660032</v>
      </c>
      <c r="EF115" s="61">
        <f t="shared" ref="EF115:GQ115" si="4432">IF(AND(EF$4-$H$4&gt;0,EF$4-$H$4&lt;=$D104),$D107*(1-$D112)*EF110/12*POWER(1+EF110/12,$D104)/(POWER(1+EF110/12,$D104)-1),0)</f>
        <v>3755219.4436660032</v>
      </c>
      <c r="EG115" s="61">
        <f t="shared" si="4432"/>
        <v>3755219.4436660032</v>
      </c>
      <c r="EH115" s="61">
        <f t="shared" si="4432"/>
        <v>3755219.4436660032</v>
      </c>
      <c r="EI115" s="61">
        <f t="shared" si="4432"/>
        <v>3755219.4436660032</v>
      </c>
      <c r="EJ115" s="61">
        <f t="shared" si="4432"/>
        <v>3755219.4436660032</v>
      </c>
      <c r="EK115" s="61">
        <f t="shared" si="4432"/>
        <v>3755219.4436660032</v>
      </c>
      <c r="EL115" s="61">
        <f t="shared" si="4432"/>
        <v>3755219.4436660032</v>
      </c>
      <c r="EM115" s="61">
        <f t="shared" si="4432"/>
        <v>3755219.4436660032</v>
      </c>
      <c r="EN115" s="61">
        <f t="shared" si="4432"/>
        <v>3755219.4436660032</v>
      </c>
      <c r="EO115" s="61">
        <f t="shared" si="4432"/>
        <v>3755219.4436660032</v>
      </c>
      <c r="EP115" s="61">
        <f t="shared" si="4432"/>
        <v>3755219.4436660032</v>
      </c>
      <c r="EQ115" s="61">
        <f t="shared" si="4432"/>
        <v>3755219.4436660032</v>
      </c>
      <c r="ER115" s="61">
        <f t="shared" si="4432"/>
        <v>3755219.4436660032</v>
      </c>
      <c r="ES115" s="61">
        <f t="shared" si="4432"/>
        <v>3755219.4436660032</v>
      </c>
      <c r="ET115" s="61">
        <f t="shared" si="4432"/>
        <v>3755219.4436660032</v>
      </c>
      <c r="EU115" s="61">
        <f t="shared" si="4432"/>
        <v>3755219.4436660032</v>
      </c>
      <c r="EV115" s="61">
        <f t="shared" si="4432"/>
        <v>3755219.4436660032</v>
      </c>
      <c r="EW115" s="61">
        <f t="shared" si="4432"/>
        <v>3755219.4436660032</v>
      </c>
      <c r="EX115" s="61">
        <f t="shared" si="4432"/>
        <v>3755219.4436660032</v>
      </c>
      <c r="EY115" s="61">
        <f t="shared" si="4432"/>
        <v>3755219.4436660032</v>
      </c>
      <c r="EZ115" s="61">
        <f t="shared" si="4432"/>
        <v>3755219.4436660032</v>
      </c>
      <c r="FA115" s="61">
        <f t="shared" si="4432"/>
        <v>3755219.4436660032</v>
      </c>
      <c r="FB115" s="61">
        <f t="shared" si="4432"/>
        <v>3755219.4436660032</v>
      </c>
      <c r="FC115" s="61">
        <f t="shared" si="4432"/>
        <v>3755219.4436660032</v>
      </c>
      <c r="FD115" s="61">
        <f t="shared" si="4432"/>
        <v>3755219.4436660032</v>
      </c>
      <c r="FE115" s="61">
        <f t="shared" si="4432"/>
        <v>3755219.4436660032</v>
      </c>
      <c r="FF115" s="61">
        <f t="shared" si="4432"/>
        <v>3755219.4436660032</v>
      </c>
      <c r="FG115" s="61">
        <f t="shared" si="4432"/>
        <v>3755219.4436660032</v>
      </c>
      <c r="FH115" s="61">
        <f t="shared" si="4432"/>
        <v>3755219.4436660032</v>
      </c>
      <c r="FI115" s="61">
        <f t="shared" si="4432"/>
        <v>3755219.4436660032</v>
      </c>
      <c r="FJ115" s="61">
        <f t="shared" si="4432"/>
        <v>3755219.4436660032</v>
      </c>
      <c r="FK115" s="61">
        <f t="shared" si="4432"/>
        <v>3755219.4436660032</v>
      </c>
      <c r="FL115" s="61">
        <f t="shared" si="4432"/>
        <v>3755219.4436660032</v>
      </c>
      <c r="FM115" s="61">
        <f t="shared" si="4432"/>
        <v>3755219.4436660032</v>
      </c>
      <c r="FN115" s="61">
        <f t="shared" si="4432"/>
        <v>3755219.4436660032</v>
      </c>
      <c r="FO115" s="61">
        <f t="shared" si="4432"/>
        <v>3755219.4436660032</v>
      </c>
      <c r="FP115" s="61">
        <f t="shared" si="4432"/>
        <v>3755219.4436660032</v>
      </c>
      <c r="FQ115" s="61">
        <f t="shared" si="4432"/>
        <v>3755219.4436660032</v>
      </c>
      <c r="FR115" s="61">
        <f t="shared" si="4432"/>
        <v>3755219.4436660032</v>
      </c>
      <c r="FS115" s="61">
        <f t="shared" si="4432"/>
        <v>3755219.4436660032</v>
      </c>
      <c r="FT115" s="61">
        <f t="shared" si="4432"/>
        <v>3755219.4436660032</v>
      </c>
      <c r="FU115" s="61">
        <f t="shared" si="4432"/>
        <v>3755219.4436660032</v>
      </c>
      <c r="FV115" s="61">
        <f t="shared" si="4432"/>
        <v>3755219.4436660032</v>
      </c>
      <c r="FW115" s="61">
        <f t="shared" si="4432"/>
        <v>3755219.4436660032</v>
      </c>
      <c r="FX115" s="61">
        <f t="shared" si="4432"/>
        <v>3755219.4436660032</v>
      </c>
      <c r="FY115" s="61">
        <f t="shared" si="4432"/>
        <v>3755219.4436660032</v>
      </c>
      <c r="FZ115" s="61">
        <f t="shared" si="4432"/>
        <v>3755219.4436660032</v>
      </c>
      <c r="GA115" s="61">
        <f t="shared" si="4432"/>
        <v>3755219.4436660032</v>
      </c>
      <c r="GB115" s="61">
        <f t="shared" si="4432"/>
        <v>3755219.4436660032</v>
      </c>
      <c r="GC115" s="61">
        <f t="shared" si="4432"/>
        <v>3755219.4436660032</v>
      </c>
      <c r="GD115" s="61">
        <f t="shared" si="4432"/>
        <v>3755219.4436660032</v>
      </c>
      <c r="GE115" s="61">
        <f t="shared" si="4432"/>
        <v>3755219.4436660032</v>
      </c>
      <c r="GF115" s="61">
        <f t="shared" si="4432"/>
        <v>3755219.4436660032</v>
      </c>
      <c r="GG115" s="61">
        <f t="shared" si="4432"/>
        <v>3755219.4436660032</v>
      </c>
      <c r="GH115" s="61">
        <f t="shared" si="4432"/>
        <v>3755219.4436660032</v>
      </c>
      <c r="GI115" s="61">
        <f t="shared" si="4432"/>
        <v>3755219.4436660032</v>
      </c>
      <c r="GJ115" s="61">
        <f t="shared" si="4432"/>
        <v>3755219.4436660032</v>
      </c>
      <c r="GK115" s="61">
        <f t="shared" si="4432"/>
        <v>3755219.4436660032</v>
      </c>
      <c r="GL115" s="61">
        <f t="shared" si="4432"/>
        <v>3755219.4436660032</v>
      </c>
      <c r="GM115" s="61">
        <f t="shared" si="4432"/>
        <v>3755219.4436660032</v>
      </c>
      <c r="GN115" s="61">
        <f t="shared" si="4432"/>
        <v>3755219.4436660032</v>
      </c>
      <c r="GO115" s="61">
        <f t="shared" si="4432"/>
        <v>3755219.4436660032</v>
      </c>
      <c r="GP115" s="61">
        <f t="shared" si="4432"/>
        <v>3755219.4436660032</v>
      </c>
      <c r="GQ115" s="61">
        <f t="shared" si="4432"/>
        <v>3755219.4436660032</v>
      </c>
      <c r="GR115" s="61">
        <f t="shared" ref="GR115:JC115" si="4433">IF(AND(GR$4-$H$4&gt;0,GR$4-$H$4&lt;=$D104),$D107*(1-$D112)*GR110/12*POWER(1+GR110/12,$D104)/(POWER(1+GR110/12,$D104)-1),0)</f>
        <v>3755219.4436660032</v>
      </c>
      <c r="GS115" s="61">
        <f t="shared" si="4433"/>
        <v>3755219.4436660032</v>
      </c>
      <c r="GT115" s="61">
        <f t="shared" si="4433"/>
        <v>3755219.4436660032</v>
      </c>
      <c r="GU115" s="61">
        <f t="shared" si="4433"/>
        <v>3755219.4436660032</v>
      </c>
      <c r="GV115" s="61">
        <f t="shared" si="4433"/>
        <v>3755219.4436660032</v>
      </c>
      <c r="GW115" s="61">
        <f t="shared" si="4433"/>
        <v>3755219.4436660032</v>
      </c>
      <c r="GX115" s="61">
        <f t="shared" si="4433"/>
        <v>3755219.4436660032</v>
      </c>
      <c r="GY115" s="61">
        <f t="shared" si="4433"/>
        <v>3755219.4436660032</v>
      </c>
      <c r="GZ115" s="61">
        <f t="shared" si="4433"/>
        <v>3755219.4436660032</v>
      </c>
      <c r="HA115" s="61">
        <f t="shared" si="4433"/>
        <v>3755219.4436660032</v>
      </c>
      <c r="HB115" s="61">
        <f t="shared" si="4433"/>
        <v>3755219.4436660032</v>
      </c>
      <c r="HC115" s="61">
        <f t="shared" si="4433"/>
        <v>3755219.4436660032</v>
      </c>
      <c r="HD115" s="61">
        <f t="shared" si="4433"/>
        <v>3755219.4436660032</v>
      </c>
      <c r="HE115" s="61">
        <f t="shared" si="4433"/>
        <v>3755219.4436660032</v>
      </c>
      <c r="HF115" s="61">
        <f t="shared" si="4433"/>
        <v>3755219.4436660032</v>
      </c>
      <c r="HG115" s="61">
        <f t="shared" si="4433"/>
        <v>3755219.4436660032</v>
      </c>
      <c r="HH115" s="61">
        <f t="shared" si="4433"/>
        <v>3755219.4436660032</v>
      </c>
      <c r="HI115" s="61">
        <f t="shared" si="4433"/>
        <v>3755219.4436660032</v>
      </c>
      <c r="HJ115" s="61">
        <f t="shared" si="4433"/>
        <v>3755219.4436660032</v>
      </c>
      <c r="HK115" s="61">
        <f t="shared" si="4433"/>
        <v>3755219.4436660032</v>
      </c>
      <c r="HL115" s="61">
        <f t="shared" si="4433"/>
        <v>3755219.4436660032</v>
      </c>
      <c r="HM115" s="61">
        <f t="shared" si="4433"/>
        <v>3755219.4436660032</v>
      </c>
      <c r="HN115" s="61">
        <f t="shared" si="4433"/>
        <v>3755219.4436660032</v>
      </c>
      <c r="HO115" s="61">
        <f t="shared" si="4433"/>
        <v>3755219.4436660032</v>
      </c>
      <c r="HP115" s="61">
        <f t="shared" si="4433"/>
        <v>3755219.4436660032</v>
      </c>
      <c r="HQ115" s="61">
        <f t="shared" si="4433"/>
        <v>3755219.4436660032</v>
      </c>
      <c r="HR115" s="61">
        <f t="shared" si="4433"/>
        <v>3755219.4436660032</v>
      </c>
      <c r="HS115" s="61">
        <f t="shared" si="4433"/>
        <v>3755219.4436660032</v>
      </c>
      <c r="HT115" s="61">
        <f t="shared" si="4433"/>
        <v>3755219.4436660032</v>
      </c>
      <c r="HU115" s="61">
        <f t="shared" si="4433"/>
        <v>3755219.4436660032</v>
      </c>
      <c r="HV115" s="61">
        <f t="shared" si="4433"/>
        <v>3755219.4436660032</v>
      </c>
      <c r="HW115" s="61">
        <f t="shared" si="4433"/>
        <v>3755219.4436660032</v>
      </c>
      <c r="HX115" s="61">
        <f t="shared" si="4433"/>
        <v>3755219.4436660032</v>
      </c>
      <c r="HY115" s="61">
        <f t="shared" si="4433"/>
        <v>3755219.4436660032</v>
      </c>
      <c r="HZ115" s="61">
        <f t="shared" si="4433"/>
        <v>3755219.4436660032</v>
      </c>
      <c r="IA115" s="61">
        <f t="shared" si="4433"/>
        <v>3755219.4436660032</v>
      </c>
      <c r="IB115" s="61">
        <f t="shared" si="4433"/>
        <v>3755219.4436660032</v>
      </c>
      <c r="IC115" s="61">
        <f t="shared" si="4433"/>
        <v>3755219.4436660032</v>
      </c>
      <c r="ID115" s="61">
        <f t="shared" si="4433"/>
        <v>3755219.4436660032</v>
      </c>
      <c r="IE115" s="61">
        <f t="shared" si="4433"/>
        <v>3755219.4436660032</v>
      </c>
      <c r="IF115" s="61">
        <f t="shared" si="4433"/>
        <v>3755219.4436660032</v>
      </c>
      <c r="IG115" s="61">
        <f t="shared" si="4433"/>
        <v>3755219.4436660032</v>
      </c>
      <c r="IH115" s="61">
        <f t="shared" si="4433"/>
        <v>3755219.4436660032</v>
      </c>
      <c r="II115" s="61">
        <f t="shared" si="4433"/>
        <v>3755219.4436660032</v>
      </c>
      <c r="IJ115" s="61">
        <f t="shared" si="4433"/>
        <v>3755219.4436660032</v>
      </c>
      <c r="IK115" s="61">
        <f t="shared" si="4433"/>
        <v>3755219.4436660032</v>
      </c>
      <c r="IL115" s="61">
        <f t="shared" si="4433"/>
        <v>3755219.4436660032</v>
      </c>
      <c r="IM115" s="61">
        <f t="shared" si="4433"/>
        <v>3755219.4436660032</v>
      </c>
      <c r="IN115" s="61">
        <f t="shared" si="4433"/>
        <v>3755219.4436660032</v>
      </c>
      <c r="IO115" s="61">
        <f t="shared" si="4433"/>
        <v>3755219.4436660032</v>
      </c>
      <c r="IP115" s="61">
        <f t="shared" si="4433"/>
        <v>3755219.4436660032</v>
      </c>
      <c r="IQ115" s="61">
        <f t="shared" si="4433"/>
        <v>3755219.4436660032</v>
      </c>
      <c r="IR115" s="61">
        <f t="shared" si="4433"/>
        <v>3755219.4436660032</v>
      </c>
      <c r="IS115" s="61">
        <f t="shared" si="4433"/>
        <v>3755219.4436660032</v>
      </c>
      <c r="IT115" s="61">
        <f t="shared" si="4433"/>
        <v>3755219.4436660032</v>
      </c>
      <c r="IU115" s="61">
        <f t="shared" si="4433"/>
        <v>3755219.4436660032</v>
      </c>
      <c r="IV115" s="61">
        <f t="shared" si="4433"/>
        <v>3755219.4436660032</v>
      </c>
      <c r="IW115" s="61">
        <f t="shared" si="4433"/>
        <v>3755219.4436660032</v>
      </c>
      <c r="IX115" s="61">
        <f t="shared" si="4433"/>
        <v>3755219.4436660032</v>
      </c>
      <c r="IY115" s="61">
        <f t="shared" si="4433"/>
        <v>3755219.4436660032</v>
      </c>
      <c r="IZ115" s="61">
        <f t="shared" si="4433"/>
        <v>3755219.4436660032</v>
      </c>
      <c r="JA115" s="61">
        <f t="shared" si="4433"/>
        <v>3755219.4436660032</v>
      </c>
      <c r="JB115" s="61">
        <f t="shared" si="4433"/>
        <v>3755219.4436660032</v>
      </c>
      <c r="JC115" s="61">
        <f t="shared" si="4433"/>
        <v>3755219.4436660032</v>
      </c>
      <c r="JD115" s="61">
        <f t="shared" ref="JD115:LO115" si="4434">IF(AND(JD$4-$H$4&gt;0,JD$4-$H$4&lt;=$D104),$D107*(1-$D112)*JD110/12*POWER(1+JD110/12,$D104)/(POWER(1+JD110/12,$D104)-1),0)</f>
        <v>3755219.4436660032</v>
      </c>
      <c r="JE115" s="61">
        <f t="shared" si="4434"/>
        <v>3755219.4436660032</v>
      </c>
      <c r="JF115" s="61">
        <f t="shared" si="4434"/>
        <v>3755219.4436660032</v>
      </c>
      <c r="JG115" s="61">
        <f t="shared" si="4434"/>
        <v>3755219.4436660032</v>
      </c>
      <c r="JH115" s="61">
        <f t="shared" si="4434"/>
        <v>3755219.4436660032</v>
      </c>
      <c r="JI115" s="61">
        <f t="shared" si="4434"/>
        <v>3755219.4436660032</v>
      </c>
      <c r="JJ115" s="61">
        <f t="shared" si="4434"/>
        <v>3755219.4436660032</v>
      </c>
      <c r="JK115" s="61">
        <f t="shared" si="4434"/>
        <v>3755219.4436660032</v>
      </c>
      <c r="JL115" s="61">
        <f t="shared" si="4434"/>
        <v>3755219.4436660032</v>
      </c>
      <c r="JM115" s="61">
        <f t="shared" si="4434"/>
        <v>3755219.4436660032</v>
      </c>
      <c r="JN115" s="61">
        <f t="shared" si="4434"/>
        <v>3755219.4436660032</v>
      </c>
      <c r="JO115" s="61">
        <f t="shared" si="4434"/>
        <v>3755219.4436660032</v>
      </c>
      <c r="JP115" s="61">
        <f t="shared" si="4434"/>
        <v>3755219.4436660032</v>
      </c>
      <c r="JQ115" s="61">
        <f t="shared" si="4434"/>
        <v>3755219.4436660032</v>
      </c>
      <c r="JR115" s="61">
        <f t="shared" si="4434"/>
        <v>3755219.4436660032</v>
      </c>
      <c r="JS115" s="61">
        <f t="shared" si="4434"/>
        <v>3755219.4436660032</v>
      </c>
      <c r="JT115" s="61">
        <f t="shared" si="4434"/>
        <v>3755219.4436660032</v>
      </c>
      <c r="JU115" s="61">
        <f t="shared" si="4434"/>
        <v>3755219.4436660032</v>
      </c>
      <c r="JV115" s="61">
        <f t="shared" si="4434"/>
        <v>3755219.4436660032</v>
      </c>
      <c r="JW115" s="61">
        <f t="shared" si="4434"/>
        <v>3755219.4436660032</v>
      </c>
      <c r="JX115" s="61">
        <f t="shared" si="4434"/>
        <v>3755219.4436660032</v>
      </c>
      <c r="JY115" s="61">
        <f t="shared" si="4434"/>
        <v>3755219.4436660032</v>
      </c>
      <c r="JZ115" s="61">
        <f t="shared" si="4434"/>
        <v>3755219.4436660032</v>
      </c>
      <c r="KA115" s="61">
        <f t="shared" si="4434"/>
        <v>3755219.4436660032</v>
      </c>
      <c r="KB115" s="61">
        <f t="shared" si="4434"/>
        <v>3755219.4436660032</v>
      </c>
      <c r="KC115" s="61">
        <f t="shared" si="4434"/>
        <v>3755219.4436660032</v>
      </c>
      <c r="KD115" s="61">
        <f t="shared" si="4434"/>
        <v>3755219.4436660032</v>
      </c>
      <c r="KE115" s="61">
        <f t="shared" si="4434"/>
        <v>3755219.4436660032</v>
      </c>
      <c r="KF115" s="61">
        <f t="shared" si="4434"/>
        <v>3755219.4436660032</v>
      </c>
      <c r="KG115" s="61">
        <f t="shared" si="4434"/>
        <v>3755219.4436660032</v>
      </c>
      <c r="KH115" s="61">
        <f t="shared" si="4434"/>
        <v>3755219.4436660032</v>
      </c>
      <c r="KI115" s="61">
        <f t="shared" si="4434"/>
        <v>3755219.4436660032</v>
      </c>
      <c r="KJ115" s="61">
        <f t="shared" si="4434"/>
        <v>3755219.4436660032</v>
      </c>
      <c r="KK115" s="61">
        <f t="shared" si="4434"/>
        <v>3755219.4436660032</v>
      </c>
      <c r="KL115" s="61">
        <f t="shared" si="4434"/>
        <v>3755219.4436660032</v>
      </c>
      <c r="KM115" s="61">
        <f t="shared" si="4434"/>
        <v>3755219.4436660032</v>
      </c>
      <c r="KN115" s="61">
        <f t="shared" si="4434"/>
        <v>3755219.4436660032</v>
      </c>
      <c r="KO115" s="61">
        <f t="shared" si="4434"/>
        <v>3755219.4436660032</v>
      </c>
      <c r="KP115" s="61">
        <f t="shared" si="4434"/>
        <v>3755219.4436660032</v>
      </c>
      <c r="KQ115" s="61">
        <f t="shared" si="4434"/>
        <v>3755219.4436660032</v>
      </c>
      <c r="KR115" s="61">
        <f t="shared" si="4434"/>
        <v>3755219.4436660032</v>
      </c>
      <c r="KS115" s="61">
        <f t="shared" si="4434"/>
        <v>3755219.4436660032</v>
      </c>
      <c r="KT115" s="61">
        <f t="shared" si="4434"/>
        <v>3755219.4436660032</v>
      </c>
      <c r="KU115" s="61">
        <f t="shared" si="4434"/>
        <v>3755219.4436660032</v>
      </c>
      <c r="KV115" s="61">
        <f t="shared" si="4434"/>
        <v>3755219.4436660032</v>
      </c>
      <c r="KW115" s="61">
        <f t="shared" si="4434"/>
        <v>3755219.4436660032</v>
      </c>
      <c r="KX115" s="61">
        <f t="shared" si="4434"/>
        <v>3755219.4436660032</v>
      </c>
      <c r="KY115" s="61">
        <f t="shared" si="4434"/>
        <v>3755219.4436660032</v>
      </c>
      <c r="KZ115" s="61">
        <f t="shared" si="4434"/>
        <v>3755219.4436660032</v>
      </c>
      <c r="LA115" s="61">
        <f t="shared" si="4434"/>
        <v>3755219.4436660032</v>
      </c>
      <c r="LB115" s="61">
        <f t="shared" si="4434"/>
        <v>3755219.4436660032</v>
      </c>
      <c r="LC115" s="61">
        <f t="shared" si="4434"/>
        <v>3755219.4436660032</v>
      </c>
      <c r="LD115" s="61">
        <f t="shared" si="4434"/>
        <v>3755219.4436660032</v>
      </c>
      <c r="LE115" s="61">
        <f t="shared" si="4434"/>
        <v>3755219.4436660032</v>
      </c>
      <c r="LF115" s="61">
        <f t="shared" si="4434"/>
        <v>3755219.4436660032</v>
      </c>
      <c r="LG115" s="61">
        <f t="shared" si="4434"/>
        <v>3755219.4436660032</v>
      </c>
      <c r="LH115" s="61">
        <f t="shared" si="4434"/>
        <v>3755219.4436660032</v>
      </c>
      <c r="LI115" s="61">
        <f t="shared" si="4434"/>
        <v>3755219.4436660032</v>
      </c>
      <c r="LJ115" s="61">
        <f t="shared" si="4434"/>
        <v>3755219.4436660032</v>
      </c>
      <c r="LK115" s="61">
        <f t="shared" si="4434"/>
        <v>3755219.4436660032</v>
      </c>
      <c r="LL115" s="61">
        <f t="shared" si="4434"/>
        <v>3755219.4436660032</v>
      </c>
      <c r="LM115" s="61">
        <f t="shared" si="4434"/>
        <v>3755219.4436660032</v>
      </c>
      <c r="LN115" s="61">
        <f t="shared" si="4434"/>
        <v>3755219.4436660032</v>
      </c>
      <c r="LO115" s="61">
        <f t="shared" si="4434"/>
        <v>3755219.4436660032</v>
      </c>
      <c r="LP115" s="61">
        <f t="shared" ref="LP115:ND115" si="4435">IF(AND(LP$4-$H$4&gt;0,LP$4-$H$4&lt;=$D104),$D107*(1-$D112)*LP110/12*POWER(1+LP110/12,$D104)/(POWER(1+LP110/12,$D104)-1),0)</f>
        <v>3755219.4436660032</v>
      </c>
      <c r="LQ115" s="61">
        <f t="shared" si="4435"/>
        <v>3755219.4436660032</v>
      </c>
      <c r="LR115" s="61">
        <f t="shared" si="4435"/>
        <v>3755219.4436660032</v>
      </c>
      <c r="LS115" s="61">
        <f t="shared" si="4435"/>
        <v>3755219.4436660032</v>
      </c>
      <c r="LT115" s="61">
        <f t="shared" si="4435"/>
        <v>3755219.4436660032</v>
      </c>
      <c r="LU115" s="61">
        <f t="shared" si="4435"/>
        <v>3755219.4436660032</v>
      </c>
      <c r="LV115" s="61">
        <f t="shared" si="4435"/>
        <v>3755219.4436660032</v>
      </c>
      <c r="LW115" s="61">
        <f t="shared" si="4435"/>
        <v>3755219.4436660032</v>
      </c>
      <c r="LX115" s="61">
        <f t="shared" si="4435"/>
        <v>3755219.4436660032</v>
      </c>
      <c r="LY115" s="61">
        <f t="shared" si="4435"/>
        <v>3755219.4436660032</v>
      </c>
      <c r="LZ115" s="61">
        <f t="shared" si="4435"/>
        <v>3755219.4436660032</v>
      </c>
      <c r="MA115" s="61">
        <f t="shared" si="4435"/>
        <v>3755219.4436660032</v>
      </c>
      <c r="MB115" s="61">
        <f t="shared" si="4435"/>
        <v>3755219.4436660032</v>
      </c>
      <c r="MC115" s="61">
        <f t="shared" si="4435"/>
        <v>3755219.4436660032</v>
      </c>
      <c r="MD115" s="61">
        <f t="shared" si="4435"/>
        <v>3755219.4436660032</v>
      </c>
      <c r="ME115" s="61">
        <f t="shared" si="4435"/>
        <v>3755219.4436660032</v>
      </c>
      <c r="MF115" s="61">
        <f t="shared" si="4435"/>
        <v>3755219.4436660032</v>
      </c>
      <c r="MG115" s="61">
        <f t="shared" si="4435"/>
        <v>3755219.4436660032</v>
      </c>
      <c r="MH115" s="61">
        <f t="shared" si="4435"/>
        <v>3755219.4436660032</v>
      </c>
      <c r="MI115" s="61">
        <f t="shared" si="4435"/>
        <v>3755219.4436660032</v>
      </c>
      <c r="MJ115" s="61">
        <f t="shared" si="4435"/>
        <v>3755219.4436660032</v>
      </c>
      <c r="MK115" s="61">
        <f t="shared" si="4435"/>
        <v>3755219.4436660032</v>
      </c>
      <c r="ML115" s="61">
        <f t="shared" si="4435"/>
        <v>3755219.4436660032</v>
      </c>
      <c r="MM115" s="61">
        <f t="shared" si="4435"/>
        <v>3755219.4436660032</v>
      </c>
      <c r="MN115" s="61">
        <f t="shared" si="4435"/>
        <v>3755219.4436660032</v>
      </c>
      <c r="MO115" s="61">
        <f t="shared" si="4435"/>
        <v>3755219.4436660032</v>
      </c>
      <c r="MP115" s="61">
        <f t="shared" si="4435"/>
        <v>3755219.4436660032</v>
      </c>
      <c r="MQ115" s="61">
        <f t="shared" si="4435"/>
        <v>3755219.4436660032</v>
      </c>
      <c r="MR115" s="61">
        <f t="shared" si="4435"/>
        <v>3755219.4436660032</v>
      </c>
      <c r="MS115" s="61">
        <f t="shared" si="4435"/>
        <v>3755219.4436660032</v>
      </c>
      <c r="MT115" s="61">
        <f t="shared" si="4435"/>
        <v>3755219.4436660032</v>
      </c>
      <c r="MU115" s="61">
        <f t="shared" si="4435"/>
        <v>3755219.4436660032</v>
      </c>
      <c r="MV115" s="61">
        <f t="shared" si="4435"/>
        <v>3755219.4436660032</v>
      </c>
      <c r="MW115" s="61">
        <f t="shared" si="4435"/>
        <v>3755219.4436660032</v>
      </c>
      <c r="MX115" s="61">
        <f t="shared" si="4435"/>
        <v>3755219.4436660032</v>
      </c>
      <c r="MY115" s="61">
        <f t="shared" si="4435"/>
        <v>3755219.4436660032</v>
      </c>
      <c r="MZ115" s="61">
        <f t="shared" si="4435"/>
        <v>3755219.4436660032</v>
      </c>
      <c r="NA115" s="61">
        <f t="shared" si="4435"/>
        <v>3755219.4436660032</v>
      </c>
      <c r="NB115" s="61">
        <f t="shared" si="4435"/>
        <v>3755219.4436660032</v>
      </c>
      <c r="NC115" s="61">
        <f t="shared" si="4435"/>
        <v>3755219.4436660032</v>
      </c>
      <c r="ND115" s="61">
        <f t="shared" si="4435"/>
        <v>3755219.4436660032</v>
      </c>
    </row>
    <row r="116" spans="1:368" s="4" customFormat="1" x14ac:dyDescent="0.25">
      <c r="B116" s="35" t="s">
        <v>17</v>
      </c>
      <c r="C116" s="33"/>
      <c r="D116" s="51">
        <f t="shared" si="4429"/>
        <v>990278999.71973956</v>
      </c>
      <c r="E116" s="35"/>
      <c r="F116" s="35"/>
      <c r="G116" s="33"/>
      <c r="H116" s="37">
        <f>IF(AND(H$4-$H$4&gt;0,H$4-$H$4&lt;=$D104),($D107-SUM($G117:G117))*H110/12,0)</f>
        <v>0</v>
      </c>
      <c r="I116" s="37">
        <f>IF(AND(I$4-$H$4&gt;0,I$4-$H$4&lt;=$D104),($D107-SUM($G117:H117))*I110/12,0)</f>
        <v>3866666.6666666665</v>
      </c>
      <c r="J116" s="37">
        <f>IF(AND(J$4-$H$4&gt;0,J$4-$H$4&lt;=$D104),($D107-SUM($G117:I117))*J110/12,0)</f>
        <v>3863467.5504667256</v>
      </c>
      <c r="K116" s="37">
        <f>IF(AND(K$4-$H$4&gt;0,K$4-$H$4&lt;=$D104),($D107-SUM($G117:J117))*K110/12,0)</f>
        <v>3860252.971871818</v>
      </c>
      <c r="L116" s="37">
        <f>IF(AND(L$4-$H$4&gt;0,L$4-$H$4&lt;=$D104),($D107-SUM($G117:K117))*L110/12,0)</f>
        <v>3857022.8561470346</v>
      </c>
      <c r="M116" s="37">
        <f>IF(AND(M$4-$H$4&gt;0,M$4-$H$4&lt;=$D104),($D107-SUM($G117:L117))*M110/12,0)</f>
        <v>3853777.1281962488</v>
      </c>
      <c r="N116" s="37">
        <f>IF(AND(N$4-$H$4&gt;0,N$4-$H$4&lt;=$D104),($D107-SUM($G117:M117))*N110/12,0)</f>
        <v>3850515.7125603668</v>
      </c>
      <c r="O116" s="37">
        <f>IF(AND(O$4-$H$4&gt;0,O$4-$H$4&lt;=$D104),($D107-SUM($G117:N117))*O110/12,0)</f>
        <v>3847238.5334155788</v>
      </c>
      <c r="P116" s="37">
        <f>IF(AND(P$4-$H$4&gt;0,P$4-$H$4&lt;=$D104),($D107-SUM($G117:O117))*P110/12,0)</f>
        <v>3843945.5145715903</v>
      </c>
      <c r="Q116" s="37">
        <f>IF(AND(Q$4-$H$4&gt;0,Q$4-$H$4&lt;=$D104),($D107-SUM($G117:P117))*Q110/12,0)</f>
        <v>3840636.5794698563</v>
      </c>
      <c r="R116" s="37">
        <f>IF(AND(R$4-$H$4&gt;0,R$4-$H$4&lt;=$D104),($D107-SUM($G117:Q117))*R110/12,0)</f>
        <v>3837311.651181798</v>
      </c>
      <c r="S116" s="37">
        <f>IF(AND(S$4-$H$4&gt;0,S$4-$H$4&lt;=$D104),($D107-SUM($G117:R117))*S110/12,0)</f>
        <v>3833970.6524070129</v>
      </c>
      <c r="T116" s="37">
        <f>IF(AND(T$4-$H$4&gt;0,T$4-$H$4&lt;=$D104),($D107-SUM($G117:S117))*T110/12,0)</f>
        <v>3830613.5054714829</v>
      </c>
      <c r="U116" s="37">
        <f>IF(AND(U$4-$H$4&gt;0,U$4-$H$4&lt;=$D104),($D107-SUM($G117:T117))*U110/12,0)</f>
        <v>3827240.1323257652</v>
      </c>
      <c r="V116" s="37">
        <f>IF(AND(V$4-$H$4&gt;0,V$4-$H$4&lt;=$D104),($D107-SUM($G117:U117))*V110/12,0)</f>
        <v>3823850.4545431766</v>
      </c>
      <c r="W116" s="37">
        <f>IF(AND(W$4-$H$4&gt;0,W$4-$H$4&lt;=$D104),($D107-SUM($G117:V117))*W110/12,0)</f>
        <v>3820444.3933179714</v>
      </c>
      <c r="X116" s="37">
        <f>IF(AND(X$4-$H$4&gt;0,X$4-$H$4&lt;=$D104),($D107-SUM($G117:W117))*X110/12,0)</f>
        <v>3817021.8694635113</v>
      </c>
      <c r="Y116" s="37">
        <f>IF(AND(Y$4-$H$4&gt;0,Y$4-$H$4&lt;=$D104),($D107-SUM($G117:X117))*Y110/12,0)</f>
        <v>3813582.8034104221</v>
      </c>
      <c r="Z116" s="37">
        <f>IF(AND(Z$4-$H$4&gt;0,Z$4-$H$4&lt;=$D104),($D107-SUM($G117:Y117))*Z110/12,0)</f>
        <v>3810127.1152047422</v>
      </c>
      <c r="AA116" s="37">
        <f>IF(AND(AA$4-$H$4&gt;0,AA$4-$H$4&lt;=$D104),($D107-SUM($G117:Z117))*AA110/12,0)</f>
        <v>3806654.7245060676</v>
      </c>
      <c r="AB116" s="37">
        <f>IF(AND(AB$4-$H$4&gt;0,AB$4-$H$4&lt;=$D104),($D107-SUM($G117:AA117))*AB110/12,0)</f>
        <v>3803165.5505856839</v>
      </c>
      <c r="AC116" s="37">
        <f>IF(AND(AC$4-$H$4&gt;0,AC$4-$H$4&lt;=$D104),($D107-SUM($G117:AB117))*AC110/12,0)</f>
        <v>3799659.5123246852</v>
      </c>
      <c r="AD116" s="37">
        <f>IF(AND(AD$4-$H$4&gt;0,AD$4-$H$4&lt;=$D104),($D107-SUM($G117:AC117))*AD110/12,0)</f>
        <v>3796136.528212091</v>
      </c>
      <c r="AE116" s="37">
        <f>IF(AND(AE$4-$H$4&gt;0,AE$4-$H$4&lt;=$D104),($D107-SUM($G117:AD117))*AE110/12,0)</f>
        <v>3792596.5163429524</v>
      </c>
      <c r="AF116" s="37">
        <f>IF(AND(AF$4-$H$4&gt;0,AF$4-$H$4&lt;=$D104),($D107-SUM($G117:AE117))*AF110/12,0)</f>
        <v>3789039.3944164463</v>
      </c>
      <c r="AG116" s="37">
        <f>IF(AND(AG$4-$H$4&gt;0,AG$4-$H$4&lt;=$D104),($D107-SUM($G117:AF117))*AG110/12,0)</f>
        <v>3785465.0797339622</v>
      </c>
      <c r="AH116" s="37">
        <f>IF(AND(AH$4-$H$4&gt;0,AH$4-$H$4&lt;=$D104),($D107-SUM($G117:AG117))*AH110/12,0)</f>
        <v>3781873.4891971797</v>
      </c>
      <c r="AI116" s="37">
        <f>IF(AND(AI$4-$H$4&gt;0,AI$4-$H$4&lt;=$D104),($D107-SUM($G117:AH117))*AI110/12,0)</f>
        <v>3778264.5393061358</v>
      </c>
      <c r="AJ116" s="37">
        <f>IF(AND(AJ$4-$H$4&gt;0,AJ$4-$H$4&lt;=$D104),($D107-SUM($G117:AI117))*AJ110/12,0)</f>
        <v>3774638.1461572852</v>
      </c>
      <c r="AK116" s="37">
        <f>IF(AND(AK$4-$H$4&gt;0,AK$4-$H$4&lt;=$D104),($D107-SUM($G117:AJ117))*AK110/12,0)</f>
        <v>3770994.225441549</v>
      </c>
      <c r="AL116" s="37">
        <f>IF(AND(AL$4-$H$4&gt;0,AL$4-$H$4&lt;=$D104),($D107-SUM($G117:AK117))*AL110/12,0)</f>
        <v>3767332.6924423533</v>
      </c>
      <c r="AM116" s="37">
        <f>IF(AND(AM$4-$H$4&gt;0,AM$4-$H$4&lt;=$D104),($D107-SUM($G117:AL117))*AM110/12,0)</f>
        <v>3763653.4620336606</v>
      </c>
      <c r="AN116" s="37">
        <f>IF(AND(AN$4-$H$4&gt;0,AN$4-$H$4&lt;=$D104),($D107-SUM($G117:AM117))*AN110/12,0)</f>
        <v>3759956.4486779938</v>
      </c>
      <c r="AO116" s="37">
        <f>IF(AND(AO$4-$H$4&gt;0,AO$4-$H$4&lt;=$D104),($D107-SUM($G117:AN117))*AO110/12,0)</f>
        <v>3756241.5664244406</v>
      </c>
      <c r="AP116" s="37">
        <f>IF(AND(AP$4-$H$4&gt;0,AP$4-$H$4&lt;=$D104),($D107-SUM($G117:AO117))*AP110/12,0)</f>
        <v>3752508.7289066613</v>
      </c>
      <c r="AQ116" s="37">
        <f>IF(AND(AQ$4-$H$4&gt;0,AQ$4-$H$4&lt;=$D104),($D107-SUM($G117:AP117))*AQ110/12,0)</f>
        <v>3748757.8493408803</v>
      </c>
      <c r="AR116" s="37">
        <f>IF(AND(AR$4-$H$4&gt;0,AR$4-$H$4&lt;=$D104),($D107-SUM($G117:AQ117))*AR110/12,0)</f>
        <v>3744988.8405238646</v>
      </c>
      <c r="AS116" s="37">
        <f>IF(AND(AS$4-$H$4&gt;0,AS$4-$H$4&lt;=$D104),($D107-SUM($G117:AR117))*AS110/12,0)</f>
        <v>3741201.6148308995</v>
      </c>
      <c r="AT116" s="37">
        <f>IF(AND(AT$4-$H$4&gt;0,AT$4-$H$4&lt;=$D104),($D107-SUM($G117:AS117))*AT110/12,0)</f>
        <v>3737396.0842137523</v>
      </c>
      <c r="AU116" s="37">
        <f>IF(AND(AU$4-$H$4&gt;0,AU$4-$H$4&lt;=$D104),($D107-SUM($G117:AT117))*AU110/12,0)</f>
        <v>3733572.1601986219</v>
      </c>
      <c r="AV116" s="37">
        <f>IF(AND(AV$4-$H$4&gt;0,AV$4-$H$4&lt;=$D104),($D107-SUM($G117:AU117))*AV110/12,0)</f>
        <v>3729729.753884085</v>
      </c>
      <c r="AW116" s="37">
        <f>IF(AND(AW$4-$H$4&gt;0,AW$4-$H$4&lt;=$D104),($D107-SUM($G117:AV117))*AW110/12,0)</f>
        <v>3725868.7759390282</v>
      </c>
      <c r="AX116" s="37">
        <f>IF(AND(AX$4-$H$4&gt;0,AX$4-$H$4&lt;=$D104),($D107-SUM($G117:AW117))*AX110/12,0)</f>
        <v>3721989.1366005694</v>
      </c>
      <c r="AY116" s="37">
        <f>IF(AND(AY$4-$H$4&gt;0,AY$4-$H$4&lt;=$D104),($D107-SUM($G117:AX117))*AY110/12,0)</f>
        <v>3718090.7456719759</v>
      </c>
      <c r="AZ116" s="37">
        <f>IF(AND(AZ$4-$H$4&gt;0,AZ$4-$H$4&lt;=$D104),($D107-SUM($G117:AY117))*AZ110/12,0)</f>
        <v>3714173.5125205605</v>
      </c>
      <c r="BA116" s="37">
        <f>IF(AND(BA$4-$H$4&gt;0,BA$4-$H$4&lt;=$D104),($D107-SUM($G117:AZ117))*BA110/12,0)</f>
        <v>3710237.3460755795</v>
      </c>
      <c r="BB116" s="37">
        <f>IF(AND(BB$4-$H$4&gt;0,BB$4-$H$4&lt;=$D104),($D107-SUM($G117:BA117))*BB110/12,0)</f>
        <v>3706282.1548261144</v>
      </c>
      <c r="BC116" s="37">
        <f>IF(AND(BC$4-$H$4&gt;0,BC$4-$H$4&lt;=$D104),($D107-SUM($G117:BB117))*BC110/12,0)</f>
        <v>3702307.8468189444</v>
      </c>
      <c r="BD116" s="37">
        <f>IF(AND(BD$4-$H$4&gt;0,BD$4-$H$4&lt;=$D104),($D107-SUM($G117:BC117))*BD110/12,0)</f>
        <v>3698314.3296564058</v>
      </c>
      <c r="BE116" s="37">
        <f>IF(AND(BE$4-$H$4&gt;0,BE$4-$H$4&lt;=$D104),($D107-SUM($G117:BD117))*BE110/12,0)</f>
        <v>3694301.5104942475</v>
      </c>
      <c r="BF116" s="37">
        <f>IF(AND(BF$4-$H$4&gt;0,BF$4-$H$4&lt;=$D104),($D107-SUM($G117:BE117))*BF110/12,0)</f>
        <v>3690269.2960394737</v>
      </c>
      <c r="BG116" s="37">
        <f>IF(AND(BG$4-$H$4&gt;0,BG$4-$H$4&lt;=$D104),($D107-SUM($G117:BF117))*BG110/12,0)</f>
        <v>3686217.5925481673</v>
      </c>
      <c r="BH116" s="37">
        <f>IF(AND(BH$4-$H$4&gt;0,BH$4-$H$4&lt;=$D104),($D107-SUM($G117:BG117))*BH110/12,0)</f>
        <v>3682146.3058233201</v>
      </c>
      <c r="BI116" s="37">
        <f>IF(AND(BI$4-$H$4&gt;0,BI$4-$H$4&lt;=$D104),($D107-SUM($G117:BH117))*BI110/12,0)</f>
        <v>3678055.3412126359</v>
      </c>
      <c r="BJ116" s="37">
        <f>IF(AND(BJ$4-$H$4&gt;0,BJ$4-$H$4&lt;=$D104),($D107-SUM($G117:BI117))*BJ110/12,0)</f>
        <v>3673944.603606334</v>
      </c>
      <c r="BK116" s="37">
        <f>IF(AND(BK$4-$H$4&gt;0,BK$4-$H$4&lt;=$D104),($D107-SUM($G117:BJ117))*BK110/12,0)</f>
        <v>3669813.9974349346</v>
      </c>
      <c r="BL116" s="37">
        <f>IF(AND(BL$4-$H$4&gt;0,BL$4-$H$4&lt;=$D104),($D107-SUM($G117:BK117))*BL110/12,0)</f>
        <v>3665663.4266670397</v>
      </c>
      <c r="BM116" s="37">
        <f>IF(AND(BM$4-$H$4&gt;0,BM$4-$H$4&lt;=$D104),($D107-SUM($G117:BL117))*BM110/12,0)</f>
        <v>3661492.7948071002</v>
      </c>
      <c r="BN116" s="37">
        <f>IF(AND(BN$4-$H$4&gt;0,BN$4-$H$4&lt;=$D104),($D107-SUM($G117:BM117))*BN110/12,0)</f>
        <v>3657302.0048931711</v>
      </c>
      <c r="BO116" s="37">
        <f>IF(AND(BO$4-$H$4&gt;0,BO$4-$H$4&lt;=$D104),($D107-SUM($G117:BN117))*BO110/12,0)</f>
        <v>3653090.9594946578</v>
      </c>
      <c r="BP116" s="37">
        <f>IF(AND(BP$4-$H$4&gt;0,BP$4-$H$4&lt;=$D104),($D107-SUM($G117:BO117))*BP110/12,0)</f>
        <v>3648859.560710052</v>
      </c>
      <c r="BQ116" s="37">
        <f>IF(AND(BQ$4-$H$4&gt;0,BQ$4-$H$4&lt;=$D104),($D107-SUM($G117:BP117))*BQ110/12,0)</f>
        <v>3644607.7101646536</v>
      </c>
      <c r="BR116" s="37">
        <f>IF(AND(BR$4-$H$4&gt;0,BR$4-$H$4&lt;=$D104),($D107-SUM($G117:BQ117))*BR110/12,0)</f>
        <v>3640335.3090082859</v>
      </c>
      <c r="BS116" s="37">
        <f>IF(AND(BS$4-$H$4&gt;0,BS$4-$H$4&lt;=$D104),($D107-SUM($G117:BR117))*BS110/12,0)</f>
        <v>3636042.2579129958</v>
      </c>
      <c r="BT116" s="37">
        <f>IF(AND(BT$4-$H$4&gt;0,BT$4-$H$4&lt;=$D104),($D107-SUM($G117:BS117))*BT110/12,0)</f>
        <v>3631728.4570707455</v>
      </c>
      <c r="BU116" s="37">
        <f>IF(AND(BU$4-$H$4&gt;0,BU$4-$H$4&lt;=$D104),($D107-SUM($G117:BT117))*BU110/12,0)</f>
        <v>3627393.806191091</v>
      </c>
      <c r="BV116" s="37">
        <f>IF(AND(BV$4-$H$4&gt;0,BV$4-$H$4&lt;=$D104),($D107-SUM($G117:BU117))*BV110/12,0)</f>
        <v>3623038.2044988512</v>
      </c>
      <c r="BW116" s="37">
        <f>IF(AND(BW$4-$H$4&gt;0,BW$4-$H$4&lt;=$D104),($D107-SUM($G117:BV117))*BW110/12,0)</f>
        <v>3618661.5507317651</v>
      </c>
      <c r="BX116" s="37">
        <f>IF(AND(BX$4-$H$4&gt;0,BX$4-$H$4&lt;=$D104),($D107-SUM($G117:BW117))*BX110/12,0)</f>
        <v>3614263.7431381387</v>
      </c>
      <c r="BY116" s="37">
        <f>IF(AND(BY$4-$H$4&gt;0,BY$4-$H$4&lt;=$D104),($D107-SUM($G117:BX117))*BY110/12,0)</f>
        <v>3609844.6794744753</v>
      </c>
      <c r="BZ116" s="37">
        <f>IF(AND(BZ$4-$H$4&gt;0,BZ$4-$H$4&lt;=$D104),($D107-SUM($G117:BY117))*BZ110/12,0)</f>
        <v>3605404.2570031062</v>
      </c>
      <c r="CA116" s="37">
        <f>IF(AND(CA$4-$H$4&gt;0,CA$4-$H$4&lt;=$D104),($D107-SUM($G117:BZ117))*CA110/12,0)</f>
        <v>3600942.3724897909</v>
      </c>
      <c r="CB116" s="37">
        <f>IF(AND(CB$4-$H$4&gt;0,CB$4-$H$4&lt;=$D104),($D107-SUM($G117:CA117))*CB110/12,0)</f>
        <v>3596458.922201328</v>
      </c>
      <c r="CC116" s="37">
        <f>IF(AND(CC$4-$H$4&gt;0,CC$4-$H$4&lt;=$D104),($D107-SUM($G117:CB117))*CC110/12,0)</f>
        <v>3591953.8019031379</v>
      </c>
      <c r="CD116" s="37">
        <f>IF(AND(CD$4-$H$4&gt;0,CD$4-$H$4&lt;=$D104),($D107-SUM($G117:CC117))*CD110/12,0)</f>
        <v>3587426.9068568391</v>
      </c>
      <c r="CE116" s="37">
        <f>IF(AND(CE$4-$H$4&gt;0,CE$4-$H$4&lt;=$D104),($D107-SUM($G117:CD117))*CE110/12,0)</f>
        <v>3582878.1318178172</v>
      </c>
      <c r="CF116" s="37">
        <f>IF(AND(CF$4-$H$4&gt;0,CF$4-$H$4&lt;=$D104),($D107-SUM($G117:CE117))*CF110/12,0)</f>
        <v>3578307.3710327731</v>
      </c>
      <c r="CG116" s="37">
        <f>IF(AND(CG$4-$H$4&gt;0,CG$4-$H$4&lt;=$D104),($D107-SUM($G117:CF117))*CG110/12,0)</f>
        <v>3573714.5182372681</v>
      </c>
      <c r="CH116" s="37">
        <f>IF(AND(CH$4-$H$4&gt;0,CH$4-$H$4&lt;=$D104),($D107-SUM($G117:CG117))*CH110/12,0)</f>
        <v>3569099.4666532516</v>
      </c>
      <c r="CI116" s="37">
        <f>IF(AND(CI$4-$H$4&gt;0,CI$4-$H$4&lt;=$D104),($D107-SUM($G117:CH117))*CI110/12,0)</f>
        <v>3564462.1089865789</v>
      </c>
      <c r="CJ116" s="37">
        <f>IF(AND(CJ$4-$H$4&gt;0,CJ$4-$H$4&lt;=$D104),($D107-SUM($G117:CI117))*CJ110/12,0)</f>
        <v>3559802.3374245171</v>
      </c>
      <c r="CK116" s="37">
        <f>IF(AND(CK$4-$H$4&gt;0,CK$4-$H$4&lt;=$D104),($D107-SUM($G117:CJ117))*CK110/12,0)</f>
        <v>3555120.0436332389</v>
      </c>
      <c r="CL116" s="37">
        <f>IF(AND(CL$4-$H$4&gt;0,CL$4-$H$4&lt;=$D104),($D107-SUM($G117:CK117))*CL110/12,0)</f>
        <v>3550415.1187553029</v>
      </c>
      <c r="CM116" s="37">
        <f>IF(AND(CM$4-$H$4&gt;0,CM$4-$H$4&lt;=$D104),($D107-SUM($G117:CL117))*CM110/12,0)</f>
        <v>3545687.4534071232</v>
      </c>
      <c r="CN116" s="37">
        <f>IF(AND(CN$4-$H$4&gt;0,CN$4-$H$4&lt;=$D104),($D107-SUM($G117:CM117))*CN110/12,0)</f>
        <v>3540936.9376764274</v>
      </c>
      <c r="CO116" s="37">
        <f>IF(AND(CO$4-$H$4&gt;0,CO$4-$H$4&lt;=$D104),($D107-SUM($G117:CN117))*CO110/12,0)</f>
        <v>3536163.4611197002</v>
      </c>
      <c r="CP116" s="37">
        <f>IF(AND(CP$4-$H$4&gt;0,CP$4-$H$4&lt;=$D104),($D107-SUM($G117:CO117))*CP110/12,0)</f>
        <v>3531366.9127596151</v>
      </c>
      <c r="CQ116" s="37">
        <f>IF(AND(CQ$4-$H$4&gt;0,CQ$4-$H$4&lt;=$D104),($D107-SUM($G117:CP117))*CQ110/12,0)</f>
        <v>3526547.1810824559</v>
      </c>
      <c r="CR116" s="37">
        <f>IF(AND(CR$4-$H$4&gt;0,CR$4-$H$4&lt;=$D104),($D107-SUM($G117:CQ117))*CR110/12,0)</f>
        <v>3521704.1540355249</v>
      </c>
      <c r="CS116" s="37">
        <f>IF(AND(CS$4-$H$4&gt;0,CS$4-$H$4&lt;=$D104),($D107-SUM($G117:CR117))*CS110/12,0)</f>
        <v>3516837.7190245329</v>
      </c>
      <c r="CT116" s="37">
        <f>IF(AND(CT$4-$H$4&gt;0,CT$4-$H$4&lt;=$D104),($D107-SUM($G117:CS117))*CT110/12,0)</f>
        <v>3511947.7629109882</v>
      </c>
      <c r="CU116" s="37">
        <f>IF(AND(CU$4-$H$4&gt;0,CU$4-$H$4&lt;=$D104),($D107-SUM($G117:CT117))*CU110/12,0)</f>
        <v>3507034.1720095612</v>
      </c>
      <c r="CV116" s="37">
        <f>IF(AND(CV$4-$H$4&gt;0,CV$4-$H$4&lt;=$D104),($D107-SUM($G117:CU117))*CV110/12,0)</f>
        <v>3502096.8320854437</v>
      </c>
      <c r="CW116" s="37">
        <f>IF(AND(CW$4-$H$4&gt;0,CW$4-$H$4&lt;=$D104),($D107-SUM($G117:CV117))*CW110/12,0)</f>
        <v>3497135.6283516935</v>
      </c>
      <c r="CX116" s="37">
        <f>IF(AND(CX$4-$H$4&gt;0,CX$4-$H$4&lt;=$D104),($D107-SUM($G117:CW117))*CX110/12,0)</f>
        <v>3492150.4454665631</v>
      </c>
      <c r="CY116" s="37">
        <f>IF(AND(CY$4-$H$4&gt;0,CY$4-$H$4&lt;=$D104),($D107-SUM($G117:CX117))*CY110/12,0)</f>
        <v>3487141.1675308216</v>
      </c>
      <c r="CZ116" s="37">
        <f>IF(AND(CZ$4-$H$4&gt;0,CZ$4-$H$4&lt;=$D104),($D107-SUM($G117:CY117))*CZ110/12,0)</f>
        <v>3482107.6780850566</v>
      </c>
      <c r="DA116" s="37">
        <f>IF(AND(DA$4-$H$4&gt;0,DA$4-$H$4&lt;=$D104),($D107-SUM($G117:CZ117))*DA110/12,0)</f>
        <v>3477049.8601069711</v>
      </c>
      <c r="DB116" s="37">
        <f>IF(AND(DB$4-$H$4&gt;0,DB$4-$H$4&lt;=$D104),($D107-SUM($G117:DA117))*DB110/12,0)</f>
        <v>3471967.5960086584</v>
      </c>
      <c r="DC116" s="37">
        <f>IF(AND(DC$4-$H$4&gt;0,DC$4-$H$4&lt;=$D104),($D107-SUM($G117:DB117))*DC110/12,0)</f>
        <v>3466860.7676338702</v>
      </c>
      <c r="DD116" s="37">
        <f>IF(AND(DD$4-$H$4&gt;0,DD$4-$H$4&lt;=$D104),($D107-SUM($G117:DC117))*DD110/12,0)</f>
        <v>3461729.2562552695</v>
      </c>
      <c r="DE116" s="37">
        <f>IF(AND(DE$4-$H$4&gt;0,DE$4-$H$4&lt;=$D104),($D107-SUM($G117:DD117))*DE110/12,0)</f>
        <v>3456572.9425716735</v>
      </c>
      <c r="DF116" s="37">
        <f>IF(AND(DF$4-$H$4&gt;0,DF$4-$H$4&lt;=$D104),($D107-SUM($G117:DE117))*DF110/12,0)</f>
        <v>3451391.7067052736</v>
      </c>
      <c r="DG116" s="37">
        <f>IF(AND(DG$4-$H$4&gt;0,DG$4-$H$4&lt;=$D104),($D107-SUM($G117:DF117))*DG110/12,0)</f>
        <v>3446185.4281988516</v>
      </c>
      <c r="DH116" s="37">
        <f>IF(AND(DH$4-$H$4&gt;0,DH$4-$H$4&lt;=$D104),($D107-SUM($G117:DG117))*DH110/12,0)</f>
        <v>3440953.9860129827</v>
      </c>
      <c r="DI116" s="37">
        <f>IF(AND(DI$4-$H$4&gt;0,DI$4-$H$4&lt;=$D104),($D107-SUM($G117:DH117))*DI110/12,0)</f>
        <v>3435697.258523216</v>
      </c>
      <c r="DJ116" s="37">
        <f>IF(AND(DJ$4-$H$4&gt;0,DJ$4-$H$4&lt;=$D104),($D107-SUM($G117:DI117))*DJ110/12,0)</f>
        <v>3430415.1235172483</v>
      </c>
      <c r="DK116" s="37">
        <f>IF(AND(DK$4-$H$4&gt;0,DK$4-$H$4&lt;=$D104),($D107-SUM($G117:DJ117))*DK110/12,0)</f>
        <v>3425107.4581920845</v>
      </c>
      <c r="DL116" s="37">
        <f>IF(AND(DL$4-$H$4&gt;0,DL$4-$H$4&lt;=$D104),($D107-SUM($G117:DK117))*DL110/12,0)</f>
        <v>3419774.139151182</v>
      </c>
      <c r="DM116" s="37">
        <f>IF(AND(DM$4-$H$4&gt;0,DM$4-$H$4&lt;=$D104),($D107-SUM($G117:DL117))*DM110/12,0)</f>
        <v>3414415.0424015825</v>
      </c>
      <c r="DN116" s="37">
        <f>IF(AND(DN$4-$H$4&gt;0,DN$4-$H$4&lt;=$D104),($D107-SUM($G117:DM117))*DN110/12,0)</f>
        <v>3409030.0433510276</v>
      </c>
      <c r="DO116" s="37">
        <f>IF(AND(DO$4-$H$4&gt;0,DO$4-$H$4&lt;=$D104),($D107-SUM($G117:DN117))*DO110/12,0)</f>
        <v>3403619.0168050607</v>
      </c>
      <c r="DP116" s="37">
        <f>IF(AND(DP$4-$H$4&gt;0,DP$4-$H$4&lt;=$D104),($D107-SUM($G117:DO117))*DP110/12,0)</f>
        <v>3398181.8369641216</v>
      </c>
      <c r="DQ116" s="37">
        <f>IF(AND(DQ$4-$H$4&gt;0,DQ$4-$H$4&lt;=$D104),($D107-SUM($G117:DP117))*DQ110/12,0)</f>
        <v>3392718.3774206177</v>
      </c>
      <c r="DR116" s="37">
        <f>IF(AND(DR$4-$H$4&gt;0,DR$4-$H$4&lt;=$D104),($D107-SUM($G117:DQ117))*DR110/12,0)</f>
        <v>3387228.5111559876</v>
      </c>
      <c r="DS116" s="37">
        <f>IF(AND(DS$4-$H$4&gt;0,DS$4-$H$4&lt;=$D104),($D107-SUM($G117:DR117))*DS110/12,0)</f>
        <v>3381712.1105377446</v>
      </c>
      <c r="DT116" s="37">
        <f>IF(AND(DT$4-$H$4&gt;0,DT$4-$H$4&lt;=$D104),($D107-SUM($G117:DS117))*DT110/12,0)</f>
        <v>3376169.0473165135</v>
      </c>
      <c r="DU116" s="37">
        <f>IF(AND(DU$4-$H$4&gt;0,DU$4-$H$4&lt;=$D104),($D107-SUM($G117:DT117))*DU110/12,0)</f>
        <v>3370599.1926230467</v>
      </c>
      <c r="DV116" s="37">
        <f>IF(AND(DV$4-$H$4&gt;0,DV$4-$H$4&lt;=$D104),($D107-SUM($G117:DU117))*DV110/12,0)</f>
        <v>3365002.4169652276</v>
      </c>
      <c r="DW116" s="37">
        <f>IF(AND(DW$4-$H$4&gt;0,DW$4-$H$4&lt;=$D104),($D107-SUM($G117:DV117))*DW110/12,0)</f>
        <v>3359378.5902250628</v>
      </c>
      <c r="DX116" s="37">
        <f>IF(AND(DX$4-$H$4&gt;0,DX$4-$H$4&lt;=$D104),($D107-SUM($G117:DW117))*DX110/12,0)</f>
        <v>3353727.5816556537</v>
      </c>
      <c r="DY116" s="37">
        <f>IF(AND(DY$4-$H$4&gt;0,DY$4-$H$4&lt;=$D104),($D107-SUM($G117:DX117))*DY110/12,0)</f>
        <v>3348049.25987816</v>
      </c>
      <c r="DZ116" s="37">
        <f>IF(AND(DZ$4-$H$4&gt;0,DZ$4-$H$4&lt;=$D104),($D107-SUM($G117:DY117))*DZ110/12,0)</f>
        <v>3342343.4928787407</v>
      </c>
      <c r="EA116" s="37">
        <f>IF(AND(EA$4-$H$4&gt;0,EA$4-$H$4&lt;=$D104),($D107-SUM($G117:DZ117))*EA110/12,0)</f>
        <v>3336610.1480054907</v>
      </c>
      <c r="EB116" s="37">
        <f>IF(AND(EB$4-$H$4&gt;0,EB$4-$H$4&lt;=$D104),($D107-SUM($G117:EA117))*EB110/12,0)</f>
        <v>3330849.0919653545</v>
      </c>
      <c r="EC116" s="37">
        <f>IF(AND(EC$4-$H$4&gt;0,EC$4-$H$4&lt;=$D104),($D107-SUM($G117:EB117))*EC110/12,0)</f>
        <v>3325060.1908210232</v>
      </c>
      <c r="ED116" s="37">
        <f>IF(AND(ED$4-$H$4&gt;0,ED$4-$H$4&lt;=$D104),($D107-SUM($G117:EC117))*ED110/12,0)</f>
        <v>3319243.3099878281</v>
      </c>
      <c r="EE116" s="37">
        <f>IF(AND(EE$4-$H$4&gt;0,EE$4-$H$4&lt;=$D104),($D107-SUM($G117:ED117))*EE110/12,0)</f>
        <v>3313398.314230606</v>
      </c>
      <c r="EF116" s="37">
        <f>IF(AND(EF$4-$H$4&gt;0,EF$4-$H$4&lt;=$D104),($D107-SUM($G117:EE117))*EF110/12,0)</f>
        <v>3307525.0676605571</v>
      </c>
      <c r="EG116" s="37">
        <f>IF(AND(EG$4-$H$4&gt;0,EG$4-$H$4&lt;=$D104),($D107-SUM($G117:EF117))*EG110/12,0)</f>
        <v>3301623.4337320863</v>
      </c>
      <c r="EH116" s="37">
        <f>IF(AND(EH$4-$H$4&gt;0,EH$4-$H$4&lt;=$D104),($D107-SUM($G117:EG117))*EH110/12,0)</f>
        <v>3295693.2752396278</v>
      </c>
      <c r="EI116" s="37">
        <f>IF(AND(EI$4-$H$4&gt;0,EI$4-$H$4&lt;=$D104),($D107-SUM($G117:EH117))*EI110/12,0)</f>
        <v>3289734.4543144554</v>
      </c>
      <c r="EJ116" s="37">
        <f>IF(AND(EJ$4-$H$4&gt;0,EJ$4-$H$4&lt;=$D104),($D107-SUM($G117:EI117))*EJ110/12,0)</f>
        <v>3283746.8324214783</v>
      </c>
      <c r="EK116" s="37">
        <f>IF(AND(EK$4-$H$4&gt;0,EK$4-$H$4&lt;=$D104),($D107-SUM($G117:EJ117))*EK110/12,0)</f>
        <v>3277730.2703560195</v>
      </c>
      <c r="EL116" s="37">
        <f>IF(AND(EL$4-$H$4&gt;0,EL$4-$H$4&lt;=$D104),($D107-SUM($G117:EK117))*EL110/12,0)</f>
        <v>3271684.6282405765</v>
      </c>
      <c r="EM116" s="37">
        <f>IF(AND(EM$4-$H$4&gt;0,EM$4-$H$4&lt;=$D104),($D107-SUM($G117:EL117))*EM110/12,0)</f>
        <v>3265609.7655215762</v>
      </c>
      <c r="EN116" s="37">
        <f>IF(AND(EN$4-$H$4&gt;0,EN$4-$H$4&lt;=$D104),($D107-SUM($G117:EM117))*EN110/12,0)</f>
        <v>3259505.5409660996</v>
      </c>
      <c r="EO116" s="37">
        <f>IF(AND(EO$4-$H$4&gt;0,EO$4-$H$4&lt;=$D104),($D107-SUM($G117:EN117))*EO110/12,0)</f>
        <v>3253371.8126586061</v>
      </c>
      <c r="EP116" s="37">
        <f>IF(AND(EP$4-$H$4&gt;0,EP$4-$H$4&lt;=$D104),($D107-SUM($G117:EO117))*EP110/12,0)</f>
        <v>3247208.4379976261</v>
      </c>
      <c r="EQ116" s="37">
        <f>IF(AND(EQ$4-$H$4&gt;0,EQ$4-$H$4&lt;=$D104),($D107-SUM($G117:EP117))*EQ110/12,0)</f>
        <v>3241015.273692451</v>
      </c>
      <c r="ER116" s="37">
        <f>IF(AND(ER$4-$H$4&gt;0,ER$4-$H$4&lt;=$D104),($D107-SUM($G117:EQ117))*ER110/12,0)</f>
        <v>3234792.1757598012</v>
      </c>
      <c r="ES116" s="37">
        <f>IF(AND(ES$4-$H$4&gt;0,ES$4-$H$4&lt;=$D104),($D107-SUM($G117:ER117))*ES110/12,0)</f>
        <v>3228538.9995204764</v>
      </c>
      <c r="ET116" s="37">
        <f>IF(AND(ET$4-$H$4&gt;0,ET$4-$H$4&lt;=$D104),($D107-SUM($G117:ES117))*ET110/12,0)</f>
        <v>3222255.5995959956</v>
      </c>
      <c r="EU116" s="37">
        <f>IF(AND(EU$4-$H$4&gt;0,EU$4-$H$4&lt;=$D104),($D107-SUM($G117:ET117))*EU110/12,0)</f>
        <v>3215941.8299052124</v>
      </c>
      <c r="EV116" s="37">
        <f>IF(AND(EV$4-$H$4&gt;0,EV$4-$H$4&lt;=$D104),($D107-SUM($G117:EU117))*EV110/12,0)</f>
        <v>3209597.5436609243</v>
      </c>
      <c r="EW116" s="37">
        <f>IF(AND(EW$4-$H$4&gt;0,EW$4-$H$4&lt;=$D104),($D107-SUM($G117:EV117))*EW110/12,0)</f>
        <v>3203222.5933664553</v>
      </c>
      <c r="EX116" s="37">
        <f>IF(AND(EX$4-$H$4&gt;0,EX$4-$H$4&lt;=$D104),($D107-SUM($G117:EW117))*EX110/12,0)</f>
        <v>3196816.8308122302</v>
      </c>
      <c r="EY116" s="37">
        <f>IF(AND(EY$4-$H$4&gt;0,EY$4-$H$4&lt;=$D104),($D107-SUM($G117:EX117))*EY110/12,0)</f>
        <v>3190380.1070723254</v>
      </c>
      <c r="EZ116" s="37">
        <f>IF(AND(EZ$4-$H$4&gt;0,EZ$4-$H$4&lt;=$D104),($D107-SUM($G117:EY117))*EZ110/12,0)</f>
        <v>3183912.2725010118</v>
      </c>
      <c r="FA116" s="37">
        <f>IF(AND(FA$4-$H$4&gt;0,FA$4-$H$4&lt;=$D104),($D107-SUM($G117:EZ117))*FA110/12,0)</f>
        <v>3177413.1767292693</v>
      </c>
      <c r="FB116" s="37">
        <f>IF(AND(FB$4-$H$4&gt;0,FB$4-$H$4&lt;=$D104),($D107-SUM($G117:FA117))*FB110/12,0)</f>
        <v>3170882.6686612978</v>
      </c>
      <c r="FC116" s="37">
        <f>IF(AND(FC$4-$H$4&gt;0,FC$4-$H$4&lt;=$D104),($D107-SUM($G117:FB117))*FC110/12,0)</f>
        <v>3164320.5964709972</v>
      </c>
      <c r="FD116" s="37">
        <f>IF(AND(FD$4-$H$4&gt;0,FD$4-$H$4&lt;=$D104),($D107-SUM($G117:FC117))*FD110/12,0)</f>
        <v>3157726.8075984437</v>
      </c>
      <c r="FE116" s="37">
        <f>IF(AND(FE$4-$H$4&gt;0,FE$4-$H$4&lt;=$D104),($D107-SUM($G117:FD117))*FE110/12,0)</f>
        <v>3151101.1487463396</v>
      </c>
      <c r="FF116" s="37">
        <f>IF(AND(FF$4-$H$4&gt;0,FF$4-$H$4&lt;=$D104),($D107-SUM($G117:FE117))*FF110/12,0)</f>
        <v>3144443.4658764503</v>
      </c>
      <c r="FG116" s="37">
        <f>IF(AND(FG$4-$H$4&gt;0,FG$4-$H$4&lt;=$D104),($D107-SUM($G117:FF117))*FG110/12,0)</f>
        <v>3137753.6042060233</v>
      </c>
      <c r="FH116" s="37">
        <f>IF(AND(FH$4-$H$4&gt;0,FH$4-$H$4&lt;=$D104),($D107-SUM($G117:FG117))*FH110/12,0)</f>
        <v>3131031.4082041881</v>
      </c>
      <c r="FI116" s="37">
        <f>IF(AND(FI$4-$H$4&gt;0,FI$4-$H$4&lt;=$D104),($D107-SUM($G117:FH117))*FI110/12,0)</f>
        <v>3124276.7215883448</v>
      </c>
      <c r="FJ116" s="37">
        <f>IF(AND(FJ$4-$H$4&gt;0,FJ$4-$H$4&lt;=$D104),($D107-SUM($G117:FI117))*FJ110/12,0)</f>
        <v>3117489.3873205255</v>
      </c>
      <c r="FK116" s="37">
        <f>IF(AND(FK$4-$H$4&gt;0,FK$4-$H$4&lt;=$D104),($D107-SUM($G117:FJ117))*FK110/12,0)</f>
        <v>3110669.2476037443</v>
      </c>
      <c r="FL116" s="37">
        <f>IF(AND(FL$4-$H$4&gt;0,FL$4-$H$4&lt;=$D104),($D107-SUM($G117:FK117))*FL110/12,0)</f>
        <v>3103816.1438783319</v>
      </c>
      <c r="FM116" s="37">
        <f>IF(AND(FM$4-$H$4&gt;0,FM$4-$H$4&lt;=$D104),($D107-SUM($G117:FL117))*FM110/12,0)</f>
        <v>3096929.9168182476</v>
      </c>
      <c r="FN116" s="37">
        <f>IF(AND(FN$4-$H$4&gt;0,FN$4-$H$4&lt;=$D104),($D107-SUM($G117:FM117))*FN110/12,0)</f>
        <v>3090010.406327372</v>
      </c>
      <c r="FO116" s="37">
        <f>IF(AND(FO$4-$H$4&gt;0,FO$4-$H$4&lt;=$D104),($D107-SUM($G117:FN117))*FO110/12,0)</f>
        <v>3083057.4515357907</v>
      </c>
      <c r="FP116" s="37">
        <f>IF(AND(FP$4-$H$4&gt;0,FP$4-$H$4&lt;=$D104),($D107-SUM($G117:FO117))*FP110/12,0)</f>
        <v>3076070.8907960504</v>
      </c>
      <c r="FQ116" s="37">
        <f>IF(AND(FQ$4-$H$4&gt;0,FQ$4-$H$4&lt;=$D104),($D107-SUM($G117:FP117))*FQ110/12,0)</f>
        <v>3069050.561679401</v>
      </c>
      <c r="FR116" s="37">
        <f>IF(AND(FR$4-$H$4&gt;0,FR$4-$H$4&lt;=$D104),($D107-SUM($G117:FQ117))*FR110/12,0)</f>
        <v>3061996.3009720217</v>
      </c>
      <c r="FS116" s="37">
        <f>IF(AND(FS$4-$H$4&gt;0,FS$4-$H$4&lt;=$D104),($D107-SUM($G117:FR117))*FS110/12,0)</f>
        <v>3054907.9446712234</v>
      </c>
      <c r="FT116" s="37">
        <f>IF(AND(FT$4-$H$4&gt;0,FT$4-$H$4&lt;=$D104),($D107-SUM($G117:FS117))*FT110/12,0)</f>
        <v>3047785.3279816373</v>
      </c>
      <c r="FU116" s="37">
        <f>IF(AND(FU$4-$H$4&gt;0,FU$4-$H$4&lt;=$D104),($D107-SUM($G117:FT117))*FU110/12,0)</f>
        <v>3040628.2853113855</v>
      </c>
      <c r="FV116" s="37">
        <f>IF(AND(FV$4-$H$4&gt;0,FV$4-$H$4&lt;=$D104),($D107-SUM($G117:FU117))*FV110/12,0)</f>
        <v>3033436.6502682264</v>
      </c>
      <c r="FW116" s="37">
        <f>IF(AND(FW$4-$H$4&gt;0,FW$4-$H$4&lt;=$D104),($D107-SUM($G117:FV117))*FW110/12,0)</f>
        <v>3026210.2556556929</v>
      </c>
      <c r="FX116" s="37">
        <f>IF(AND(FX$4-$H$4&gt;0,FX$4-$H$4&lt;=$D104),($D107-SUM($G117:FW117))*FX110/12,0)</f>
        <v>3018948.9334691986</v>
      </c>
      <c r="FY116" s="37">
        <f>IF(AND(FY$4-$H$4&gt;0,FY$4-$H$4&lt;=$D104),($D107-SUM($G117:FX117))*FY110/12,0)</f>
        <v>3011652.5148921367</v>
      </c>
      <c r="FZ116" s="37">
        <f>IF(AND(FZ$4-$H$4&gt;0,FZ$4-$H$4&lt;=$D104),($D107-SUM($G117:FY117))*FZ110/12,0)</f>
        <v>3004320.8302919515</v>
      </c>
      <c r="GA116" s="37">
        <f>IF(AND(GA$4-$H$4&gt;0,GA$4-$H$4&lt;=$D104),($D107-SUM($G117:FZ117))*GA110/12,0)</f>
        <v>2996953.7092161993</v>
      </c>
      <c r="GB116" s="37">
        <f>IF(AND(GB$4-$H$4&gt;0,GB$4-$H$4&lt;=$D104),($D107-SUM($G117:GA117))*GB110/12,0)</f>
        <v>2989550.9803885804</v>
      </c>
      <c r="GC116" s="37">
        <f>IF(AND(GC$4-$H$4&gt;0,GC$4-$H$4&lt;=$D104),($D107-SUM($G117:GB117))*GC110/12,0)</f>
        <v>2982112.4717049617</v>
      </c>
      <c r="GD116" s="37">
        <f>IF(AND(GD$4-$H$4&gt;0,GD$4-$H$4&lt;=$D104),($D107-SUM($G117:GC117))*GD110/12,0)</f>
        <v>2974638.0102293729</v>
      </c>
      <c r="GE116" s="37">
        <f>IF(AND(GE$4-$H$4&gt;0,GE$4-$H$4&lt;=$D104),($D107-SUM($G117:GD117))*GE110/12,0)</f>
        <v>2967127.4221899845</v>
      </c>
      <c r="GF116" s="37">
        <f>IF(AND(GF$4-$H$4&gt;0,GF$4-$H$4&lt;=$D104),($D107-SUM($G117:GE117))*GF110/12,0)</f>
        <v>2959580.532975072</v>
      </c>
      <c r="GG116" s="37">
        <f>IF(AND(GG$4-$H$4&gt;0,GG$4-$H$4&lt;=$D104),($D107-SUM($G117:GF117))*GG110/12,0)</f>
        <v>2951997.1671289545</v>
      </c>
      <c r="GH116" s="37">
        <f>IF(AND(GH$4-$H$4&gt;0,GH$4-$H$4&lt;=$D104),($D107-SUM($G117:GG117))*GH110/12,0)</f>
        <v>2944377.1483479147</v>
      </c>
      <c r="GI116" s="37">
        <f>IF(AND(GI$4-$H$4&gt;0,GI$4-$H$4&lt;=$D104),($D107-SUM($G117:GH117))*GI110/12,0)</f>
        <v>2936720.2994760997</v>
      </c>
      <c r="GJ116" s="37">
        <f>IF(AND(GJ$4-$H$4&gt;0,GJ$4-$H$4&lt;=$D104),($D107-SUM($G117:GI117))*GJ110/12,0)</f>
        <v>2929026.4425014039</v>
      </c>
      <c r="GK116" s="37">
        <f>IF(AND(GK$4-$H$4&gt;0,GK$4-$H$4&lt;=$D104),($D107-SUM($G117:GJ117))*GK110/12,0)</f>
        <v>2921295.3985513304</v>
      </c>
      <c r="GL116" s="37">
        <f>IF(AND(GL$4-$H$4&gt;0,GL$4-$H$4&lt;=$D104),($D107-SUM($G117:GK117))*GL110/12,0)</f>
        <v>2913526.9878888316</v>
      </c>
      <c r="GM116" s="37">
        <f>IF(AND(GM$4-$H$4&gt;0,GM$4-$H$4&lt;=$D104),($D107-SUM($G117:GL117))*GM110/12,0)</f>
        <v>2905721.0299081313</v>
      </c>
      <c r="GN116" s="37">
        <f>IF(AND(GN$4-$H$4&gt;0,GN$4-$H$4&lt;=$D104),($D107-SUM($G117:GM117))*GN110/12,0)</f>
        <v>2897877.3431305233</v>
      </c>
      <c r="GO116" s="37">
        <f>IF(AND(GO$4-$H$4&gt;0,GO$4-$H$4&lt;=$D104),($D107-SUM($G117:GN117))*GO110/12,0)</f>
        <v>2889995.7452001576</v>
      </c>
      <c r="GP116" s="37">
        <f>IF(AND(GP$4-$H$4&gt;0,GP$4-$H$4&lt;=$D104),($D107-SUM($G117:GO117))*GP110/12,0)</f>
        <v>2882076.052879795</v>
      </c>
      <c r="GQ116" s="37">
        <f>IF(AND(GQ$4-$H$4&gt;0,GQ$4-$H$4&lt;=$D104),($D107-SUM($G117:GP117))*GQ110/12,0)</f>
        <v>2874118.0820465502</v>
      </c>
      <c r="GR116" s="37">
        <f>IF(AND(GR$4-$H$4&gt;0,GR$4-$H$4&lt;=$D104),($D107-SUM($G117:GQ117))*GR110/12,0)</f>
        <v>2866121.6476876126</v>
      </c>
      <c r="GS116" s="37">
        <f>IF(AND(GS$4-$H$4&gt;0,GS$4-$H$4&lt;=$D104),($D107-SUM($G117:GR117))*GS110/12,0)</f>
        <v>2858086.5638959389</v>
      </c>
      <c r="GT116" s="37">
        <f>IF(AND(GT$4-$H$4&gt;0,GT$4-$H$4&lt;=$D104),($D107-SUM($G117:GS117))*GT110/12,0)</f>
        <v>2850012.6438659392</v>
      </c>
      <c r="GU116" s="37">
        <f>IF(AND(GU$4-$H$4&gt;0,GU$4-$H$4&lt;=$D104),($D107-SUM($G117:GT117))*GU110/12,0)</f>
        <v>2841899.6998891276</v>
      </c>
      <c r="GV116" s="37">
        <f>IF(AND(GV$4-$H$4&gt;0,GV$4-$H$4&lt;=$D104),($D107-SUM($G117:GU117))*GV110/12,0)</f>
        <v>2833747.5433497615</v>
      </c>
      <c r="GW116" s="37">
        <f>IF(AND(GW$4-$H$4&gt;0,GW$4-$H$4&lt;=$D104),($D107-SUM($G117:GV117))*GW110/12,0)</f>
        <v>2825555.9847204555</v>
      </c>
      <c r="GX116" s="37">
        <f>IF(AND(GX$4-$H$4&gt;0,GX$4-$H$4&lt;=$D104),($D107-SUM($G117:GW117))*GX110/12,0)</f>
        <v>2817324.8335577738</v>
      </c>
      <c r="GY116" s="37">
        <f>IF(AND(GY$4-$H$4&gt;0,GY$4-$H$4&lt;=$D104),($D107-SUM($G117:GX117))*GY110/12,0)</f>
        <v>2809053.8984978069</v>
      </c>
      <c r="GZ116" s="37">
        <f>IF(AND(GZ$4-$H$4&gt;0,GZ$4-$H$4&lt;=$D104),($D107-SUM($G117:GY117))*GZ110/12,0)</f>
        <v>2800742.9872517157</v>
      </c>
      <c r="HA116" s="37">
        <f>IF(AND(HA$4-$H$4&gt;0,HA$4-$H$4&lt;=$D104),($D107-SUM($G117:GZ117))*HA110/12,0)</f>
        <v>2792391.9066012693</v>
      </c>
      <c r="HB116" s="37">
        <f>IF(AND(HB$4-$H$4&gt;0,HB$4-$H$4&lt;=$D104),($D107-SUM($G117:HA117))*HB110/12,0)</f>
        <v>2784000.4623943446</v>
      </c>
      <c r="HC116" s="37">
        <f>IF(AND(HC$4-$H$4&gt;0,HC$4-$H$4&lt;=$D104),($D107-SUM($G117:HB117))*HC110/12,0)</f>
        <v>2775568.4595404207</v>
      </c>
      <c r="HD116" s="37">
        <f>IF(AND(HD$4-$H$4&gt;0,HD$4-$H$4&lt;=$D104),($D107-SUM($G117:HC117))*HD110/12,0)</f>
        <v>2767095.702006036</v>
      </c>
      <c r="HE116" s="37">
        <f>IF(AND(HE$4-$H$4&gt;0,HE$4-$H$4&lt;=$D104),($D107-SUM($G117:HD117))*HE110/12,0)</f>
        <v>2758581.9928102349</v>
      </c>
      <c r="HF116" s="37">
        <f>IF(AND(HF$4-$H$4&gt;0,HF$4-$H$4&lt;=$D104),($D107-SUM($G117:HE117))*HF110/12,0)</f>
        <v>2750027.1340199881</v>
      </c>
      <c r="HG116" s="37">
        <f>IF(AND(HG$4-$H$4&gt;0,HG$4-$H$4&lt;=$D104),($D107-SUM($G117:HF117))*HG110/12,0)</f>
        <v>2741430.9267455875</v>
      </c>
      <c r="HH116" s="37">
        <f>IF(AND(HH$4-$H$4&gt;0,HH$4-$H$4&lt;=$D104),($D107-SUM($G117:HG117))*HH110/12,0)</f>
        <v>2732793.1711360277</v>
      </c>
      <c r="HI116" s="37">
        <f>IF(AND(HI$4-$H$4&gt;0,HI$4-$H$4&lt;=$D104),($D107-SUM($G117:HH117))*HI110/12,0)</f>
        <v>2724113.6663743546</v>
      </c>
      <c r="HJ116" s="37">
        <f>IF(AND(HJ$4-$H$4&gt;0,HJ$4-$H$4&lt;=$D104),($D107-SUM($G117:HI117))*HJ110/12,0)</f>
        <v>2715392.2106730011</v>
      </c>
      <c r="HK116" s="37">
        <f>IF(AND(HK$4-$H$4&gt;0,HK$4-$H$4&lt;=$D104),($D107-SUM($G117:HJ117))*HK110/12,0)</f>
        <v>2706628.6012690901</v>
      </c>
      <c r="HL116" s="37">
        <f>IF(AND(HL$4-$H$4&gt;0,HL$4-$H$4&lt;=$D104),($D107-SUM($G117:HK117))*HL110/12,0)</f>
        <v>2697822.6344197276</v>
      </c>
      <c r="HM116" s="37">
        <f>IF(AND(HM$4-$H$4&gt;0,HM$4-$H$4&lt;=$D104),($D107-SUM($G117:HL117))*HM110/12,0)</f>
        <v>2688974.1053972589</v>
      </c>
      <c r="HN116" s="37">
        <f>IF(AND(HN$4-$H$4&gt;0,HN$4-$H$4&lt;=$D104),($D107-SUM($G117:HM117))*HN110/12,0)</f>
        <v>2680082.8084845156</v>
      </c>
      <c r="HO116" s="37">
        <f>IF(AND(HO$4-$H$4&gt;0,HO$4-$H$4&lt;=$D104),($D107-SUM($G117:HN117))*HO110/12,0)</f>
        <v>2671148.5369700277</v>
      </c>
      <c r="HP116" s="37">
        <f>IF(AND(HP$4-$H$4&gt;0,HP$4-$H$4&lt;=$D104),($D107-SUM($G117:HO117))*HP110/12,0)</f>
        <v>2662171.0831432189</v>
      </c>
      <c r="HQ116" s="37">
        <f>IF(AND(HQ$4-$H$4&gt;0,HQ$4-$H$4&lt;=$D104),($D107-SUM($G117:HP117))*HQ110/12,0)</f>
        <v>2653150.2382895811</v>
      </c>
      <c r="HR116" s="37">
        <f>IF(AND(HR$4-$H$4&gt;0,HR$4-$H$4&lt;=$D104),($D107-SUM($G117:HQ117))*HR110/12,0)</f>
        <v>2644085.7926858175</v>
      </c>
      <c r="HS116" s="37">
        <f>IF(AND(HS$4-$H$4&gt;0,HS$4-$H$4&lt;=$D104),($D107-SUM($G117:HR117))*HS110/12,0)</f>
        <v>2634977.5355949691</v>
      </c>
      <c r="HT116" s="37">
        <f>IF(AND(HT$4-$H$4&gt;0,HT$4-$H$4&lt;=$D104),($D107-SUM($G117:HS117))*HT110/12,0)</f>
        <v>2625825.2552615143</v>
      </c>
      <c r="HU116" s="37">
        <f>IF(AND(HU$4-$H$4&gt;0,HU$4-$H$4&lt;=$D104),($D107-SUM($G117:HT117))*HU110/12,0)</f>
        <v>2616628.7389064482</v>
      </c>
      <c r="HV116" s="37">
        <f>IF(AND(HV$4-$H$4&gt;0,HV$4-$H$4&lt;=$D104),($D107-SUM($G117:HU117))*HV110/12,0)</f>
        <v>2607387.7727223327</v>
      </c>
      <c r="HW116" s="37">
        <f>IF(AND(HW$4-$H$4&gt;0,HW$4-$H$4&lt;=$D104),($D107-SUM($G117:HV117))*HW110/12,0)</f>
        <v>2598102.1418683273</v>
      </c>
      <c r="HX116" s="37">
        <f>IF(AND(HX$4-$H$4&gt;0,HX$4-$H$4&lt;=$D104),($D107-SUM($G117:HW117))*HX110/12,0)</f>
        <v>2588771.6304651941</v>
      </c>
      <c r="HY116" s="37">
        <f>IF(AND(HY$4-$H$4&gt;0,HY$4-$H$4&lt;=$D104),($D107-SUM($G117:HX117))*HY110/12,0)</f>
        <v>2579396.0215902789</v>
      </c>
      <c r="HZ116" s="37">
        <f>IF(AND(HZ$4-$H$4&gt;0,HZ$4-$H$4&lt;=$D104),($D107-SUM($G117:HY117))*HZ110/12,0)</f>
        <v>2569975.0972724683</v>
      </c>
      <c r="IA116" s="37">
        <f>IF(AND(IA$4-$H$4&gt;0,IA$4-$H$4&lt;=$D104),($D107-SUM($G117:HZ117))*IA110/12,0)</f>
        <v>2560508.638487122</v>
      </c>
      <c r="IB116" s="37">
        <f>IF(AND(IB$4-$H$4&gt;0,IB$4-$H$4&lt;=$D104),($D107-SUM($G117:IA117))*IB110/12,0)</f>
        <v>2550996.4251509798</v>
      </c>
      <c r="IC116" s="37">
        <f>IF(AND(IC$4-$H$4&gt;0,IC$4-$H$4&lt;=$D104),($D107-SUM($G117:IB117))*IC110/12,0)</f>
        <v>2541438.2361170459</v>
      </c>
      <c r="ID116" s="37">
        <f>IF(AND(ID$4-$H$4&gt;0,ID$4-$H$4&lt;=$D104),($D107-SUM($G117:IC117))*ID110/12,0)</f>
        <v>2531833.8491694485</v>
      </c>
      <c r="IE116" s="37">
        <f>IF(AND(IE$4-$H$4&gt;0,IE$4-$H$4&lt;=$D104),($D107-SUM($G117:ID117))*IE110/12,0)</f>
        <v>2522183.0410182709</v>
      </c>
      <c r="IF116" s="37">
        <f>IF(AND(IF$4-$H$4&gt;0,IF$4-$H$4&lt;=$D104),($D107-SUM($G117:IE117))*IF110/12,0)</f>
        <v>2512485.5872943625</v>
      </c>
      <c r="IG116" s="37">
        <f>IF(AND(IG$4-$H$4&gt;0,IG$4-$H$4&lt;=$D104),($D107-SUM($G117:IF117))*IG110/12,0)</f>
        <v>2502741.2625441216</v>
      </c>
      <c r="IH116" s="37">
        <f>IF(AND(IH$4-$H$4&gt;0,IH$4-$H$4&lt;=$D104),($D107-SUM($G117:IG117))*IH110/12,0)</f>
        <v>2492949.8402242549</v>
      </c>
      <c r="II116" s="37">
        <f>IF(AND(II$4-$H$4&gt;0,II$4-$H$4&lt;=$D104),($D107-SUM($G117:IH117))*II110/12,0)</f>
        <v>2483111.0926965089</v>
      </c>
      <c r="IJ116" s="37">
        <f>IF(AND(IJ$4-$H$4&gt;0,IJ$4-$H$4&lt;=$D104),($D107-SUM($G117:II117))*IJ110/12,0)</f>
        <v>2473224.7912223781</v>
      </c>
      <c r="IK116" s="37">
        <f>IF(AND(IK$4-$H$4&gt;0,IK$4-$H$4&lt;=$D104),($D107-SUM($G117:IJ117))*IK110/12,0)</f>
        <v>2463290.7059577899</v>
      </c>
      <c r="IL116" s="37">
        <f>IF(AND(IL$4-$H$4&gt;0,IL$4-$H$4&lt;=$D104),($D107-SUM($G117:IK117))*IL110/12,0)</f>
        <v>2453308.6059477557</v>
      </c>
      <c r="IM116" s="37">
        <f>IF(AND(IM$4-$H$4&gt;0,IM$4-$H$4&lt;=$D104),($D107-SUM($G117:IL117))*IM110/12,0)</f>
        <v>2443278.2591210068</v>
      </c>
      <c r="IN116" s="37">
        <f>IF(AND(IN$4-$H$4&gt;0,IN$4-$H$4&lt;=$D104),($D107-SUM($G117:IM117))*IN110/12,0)</f>
        <v>2433199.4322845945</v>
      </c>
      <c r="IO116" s="37">
        <f>IF(AND(IO$4-$H$4&gt;0,IO$4-$H$4&lt;=$D104),($D107-SUM($G117:IN117))*IO110/12,0)</f>
        <v>2423071.8911184729</v>
      </c>
      <c r="IP116" s="37">
        <f>IF(AND(IP$4-$H$4&gt;0,IP$4-$H$4&lt;=$D104),($D107-SUM($G117:IO117))*IP110/12,0)</f>
        <v>2412895.4001700492</v>
      </c>
      <c r="IQ116" s="37">
        <f>IF(AND(IQ$4-$H$4&gt;0,IQ$4-$H$4&lt;=$D104),($D107-SUM($G117:IP117))*IQ110/12,0)</f>
        <v>2402669.7228487073</v>
      </c>
      <c r="IR116" s="37">
        <f>IF(AND(IR$4-$H$4&gt;0,IR$4-$H$4&lt;=$D104),($D107-SUM($G117:IQ117))*IR110/12,0)</f>
        <v>2392394.6214203127</v>
      </c>
      <c r="IS116" s="37">
        <f>IF(AND(IS$4-$H$4&gt;0,IS$4-$H$4&lt;=$D104),($D107-SUM($G117:IR117))*IS110/12,0)</f>
        <v>2382069.8570016804</v>
      </c>
      <c r="IT116" s="37">
        <f>IF(AND(IT$4-$H$4&gt;0,IT$4-$H$4&lt;=$D104),($D107-SUM($G117:IS117))*IT110/12,0)</f>
        <v>2371695.1895550252</v>
      </c>
      <c r="IU116" s="37">
        <f>IF(AND(IU$4-$H$4&gt;0,IU$4-$H$4&lt;=$D104),($D107-SUM($G117:IT117))*IU110/12,0)</f>
        <v>2361270.3778823777</v>
      </c>
      <c r="IV116" s="37">
        <f>IF(AND(IV$4-$H$4&gt;0,IV$4-$H$4&lt;=$D104),($D107-SUM($G117:IU117))*IV110/12,0)</f>
        <v>2350795.1796199796</v>
      </c>
      <c r="IW116" s="37">
        <f>IF(AND(IW$4-$H$4&gt;0,IW$4-$H$4&lt;=$D104),($D107-SUM($G117:IV117))*IW110/12,0)</f>
        <v>2340269.3512326456</v>
      </c>
      <c r="IX116" s="37">
        <f>IF(AND(IX$4-$H$4&gt;0,IX$4-$H$4&lt;=$D104),($D107-SUM($G117:IW117))*IX110/12,0)</f>
        <v>2329692.6480081067</v>
      </c>
      <c r="IY116" s="37">
        <f>IF(AND(IY$4-$H$4&gt;0,IY$4-$H$4&lt;=$D104),($D107-SUM($G117:IX117))*IY110/12,0)</f>
        <v>2319064.8240513154</v>
      </c>
      <c r="IZ116" s="37">
        <f>IF(AND(IZ$4-$H$4&gt;0,IZ$4-$H$4&lt;=$D104),($D107-SUM($G117:IY117))*IZ110/12,0)</f>
        <v>2308385.6322787334</v>
      </c>
      <c r="JA116" s="37">
        <f>IF(AND(JA$4-$H$4&gt;0,JA$4-$H$4&lt;=$D104),($D107-SUM($G117:IZ117))*JA110/12,0)</f>
        <v>2297654.8244125838</v>
      </c>
      <c r="JB116" s="37">
        <f>IF(AND(JB$4-$H$4&gt;0,JB$4-$H$4&lt;=$D104),($D107-SUM($G117:JA117))*JB110/12,0)</f>
        <v>2286872.1509750811</v>
      </c>
      <c r="JC116" s="37">
        <f>IF(AND(JC$4-$H$4&gt;0,JC$4-$H$4&lt;=$D104),($D107-SUM($G117:JB117))*JC110/12,0)</f>
        <v>2276037.3612826304</v>
      </c>
      <c r="JD116" s="37">
        <f>IF(AND(JD$4-$H$4&gt;0,JD$4-$H$4&lt;=$D104),($D107-SUM($G117:JC117))*JD110/12,0)</f>
        <v>2265150.2034399998</v>
      </c>
      <c r="JE116" s="37">
        <f>IF(AND(JE$4-$H$4&gt;0,JE$4-$H$4&lt;=$D104),($D107-SUM($G117:JD117))*JE110/12,0)</f>
        <v>2254210.4243344632</v>
      </c>
      <c r="JF116" s="37">
        <f>IF(AND(JF$4-$H$4&gt;0,JF$4-$H$4&lt;=$D104),($D107-SUM($G117:JE117))*JF110/12,0)</f>
        <v>2243217.7696299162</v>
      </c>
      <c r="JG116" s="37">
        <f>IF(AND(JG$4-$H$4&gt;0,JG$4-$H$4&lt;=$D104),($D107-SUM($G117:JF117))*JG110/12,0)</f>
        <v>2232171.9837609637</v>
      </c>
      <c r="JH116" s="37">
        <f>IF(AND(JH$4-$H$4&gt;0,JH$4-$H$4&lt;=$D104),($D107-SUM($G117:JG117))*JH110/12,0)</f>
        <v>2221072.8099269783</v>
      </c>
      <c r="JI116" s="37">
        <f>IF(AND(JI$4-$H$4&gt;0,JI$4-$H$4&lt;=$D104),($D107-SUM($G117:JH117))*JI110/12,0)</f>
        <v>2209919.9900861285</v>
      </c>
      <c r="JJ116" s="37">
        <f>IF(AND(JJ$4-$H$4&gt;0,JJ$4-$H$4&lt;=$D104),($D107-SUM($G117:JI117))*JJ110/12,0)</f>
        <v>2198713.2649493814</v>
      </c>
      <c r="JK116" s="37">
        <f>IF(AND(JK$4-$H$4&gt;0,JK$4-$H$4&lt;=$D104),($D107-SUM($G117:JJ117))*JK110/12,0)</f>
        <v>2187452.3739744732</v>
      </c>
      <c r="JL116" s="37">
        <f>IF(AND(JL$4-$H$4&gt;0,JL$4-$H$4&lt;=$D104),($D107-SUM($G117:JK117))*JL110/12,0)</f>
        <v>2176137.055359853</v>
      </c>
      <c r="JM116" s="37">
        <f>IF(AND(JM$4-$H$4&gt;0,JM$4-$H$4&lt;=$D104),($D107-SUM($G117:JL117))*JM110/12,0)</f>
        <v>2164767.0460385955</v>
      </c>
      <c r="JN116" s="37">
        <f>IF(AND(JN$4-$H$4&gt;0,JN$4-$H$4&lt;=$D104),($D107-SUM($G117:JM117))*JN110/12,0)</f>
        <v>2153342.0816722852</v>
      </c>
      <c r="JO116" s="37">
        <f>IF(AND(JO$4-$H$4&gt;0,JO$4-$H$4&lt;=$D104),($D107-SUM($G117:JN117))*JO110/12,0)</f>
        <v>2141861.8966448712</v>
      </c>
      <c r="JP116" s="37">
        <f>IF(AND(JP$4-$H$4&gt;0,JP$4-$H$4&lt;=$D104),($D107-SUM($G117:JO117))*JP110/12,0)</f>
        <v>2130326.2240564916</v>
      </c>
      <c r="JQ116" s="37">
        <f>IF(AND(JQ$4-$H$4&gt;0,JQ$4-$H$4&lt;=$D104),($D107-SUM($G117:JP117))*JQ110/12,0)</f>
        <v>2118734.7957172678</v>
      </c>
      <c r="JR116" s="37">
        <f>IF(AND(JR$4-$H$4&gt;0,JR$4-$H$4&lt;=$D104),($D107-SUM($G117:JQ117))*JR110/12,0)</f>
        <v>2107087.3421410709</v>
      </c>
      <c r="JS116" s="37">
        <f>IF(AND(JS$4-$H$4&gt;0,JS$4-$H$4&lt;=$D104),($D107-SUM($G117:JR117))*JS110/12,0)</f>
        <v>2095383.5925392562</v>
      </c>
      <c r="JT116" s="37">
        <f>IF(AND(JT$4-$H$4&gt;0,JT$4-$H$4&lt;=$D104),($D107-SUM($G117:JS117))*JT110/12,0)</f>
        <v>2083623.2748143657</v>
      </c>
      <c r="JU116" s="37">
        <f>IF(AND(JU$4-$H$4&gt;0,JU$4-$H$4&lt;=$D104),($D107-SUM($G117:JT117))*JU110/12,0)</f>
        <v>2071806.1155538049</v>
      </c>
      <c r="JV116" s="37">
        <f>IF(AND(JV$4-$H$4&gt;0,JV$4-$H$4&lt;=$D104),($D107-SUM($G117:JU117))*JV110/12,0)</f>
        <v>2059931.8400234848</v>
      </c>
      <c r="JW116" s="37">
        <f>IF(AND(JW$4-$H$4&gt;0,JW$4-$H$4&lt;=$D104),($D107-SUM($G117:JV117))*JW110/12,0)</f>
        <v>2048000.1721614348</v>
      </c>
      <c r="JX116" s="37">
        <f>IF(AND(JX$4-$H$4&gt;0,JX$4-$H$4&lt;=$D104),($D107-SUM($G117:JW117))*JX110/12,0)</f>
        <v>2036010.8345713848</v>
      </c>
      <c r="JY116" s="37">
        <f>IF(AND(JY$4-$H$4&gt;0,JY$4-$H$4&lt;=$D104),($D107-SUM($G117:JX117))*JY110/12,0)</f>
        <v>2023963.5485163166</v>
      </c>
      <c r="JZ116" s="37">
        <f>IF(AND(JZ$4-$H$4&gt;0,JZ$4-$H$4&lt;=$D104),($D107-SUM($G117:JY117))*JZ110/12,0)</f>
        <v>2011858.0339119819</v>
      </c>
      <c r="KA116" s="37">
        <f>IF(AND(KA$4-$H$4&gt;0,KA$4-$H$4&lt;=$D104),($D107-SUM($G117:JZ117))*KA110/12,0)</f>
        <v>1999694.0093203932</v>
      </c>
      <c r="KB116" s="37">
        <f>IF(AND(KB$4-$H$4&gt;0,KB$4-$H$4&lt;=$D104),($D107-SUM($G117:KA117))*KB110/12,0)</f>
        <v>1987471.1919432783</v>
      </c>
      <c r="KC116" s="37">
        <f>IF(AND(KC$4-$H$4&gt;0,KC$4-$H$4&lt;=$D104),($D107-SUM($G117:KB117))*KC110/12,0)</f>
        <v>1975189.2976155074</v>
      </c>
      <c r="KD116" s="37">
        <f>IF(AND(KD$4-$H$4&gt;0,KD$4-$H$4&lt;=$D104),($D107-SUM($G117:KC117))*KD110/12,0)</f>
        <v>1962848.0407984855</v>
      </c>
      <c r="KE116" s="37">
        <f>IF(AND(KE$4-$H$4&gt;0,KE$4-$H$4&lt;=$D104),($D107-SUM($G117:KD117))*KE110/12,0)</f>
        <v>1950447.1345735146</v>
      </c>
      <c r="KF116" s="37">
        <f>IF(AND(KF$4-$H$4&gt;0,KF$4-$H$4&lt;=$D104),($D107-SUM($G117:KE117))*KF110/12,0)</f>
        <v>1937986.2906351232</v>
      </c>
      <c r="KG116" s="37">
        <f>IF(AND(KG$4-$H$4&gt;0,KG$4-$H$4&lt;=$D104),($D107-SUM($G117:KF117))*KG110/12,0)</f>
        <v>1925465.2192843629</v>
      </c>
      <c r="KH116" s="37">
        <f>IF(AND(KH$4-$H$4&gt;0,KH$4-$H$4&lt;=$D104),($D107-SUM($G117:KG117))*KH110/12,0)</f>
        <v>1912883.629422074</v>
      </c>
      <c r="KI116" s="37">
        <f>IF(AND(KI$4-$H$4&gt;0,KI$4-$H$4&lt;=$D104),($D107-SUM($G117:KH117))*KI110/12,0)</f>
        <v>1900241.2285421167</v>
      </c>
      <c r="KJ116" s="37">
        <f>IF(AND(KJ$4-$H$4&gt;0,KJ$4-$H$4&lt;=$D104),($D107-SUM($G117:KI117))*KJ110/12,0)</f>
        <v>1887537.7227245737</v>
      </c>
      <c r="KK116" s="37">
        <f>IF(AND(KK$4-$H$4&gt;0,KK$4-$H$4&lt;=$D104),($D107-SUM($G117:KJ117))*KK110/12,0)</f>
        <v>1874772.8166289125</v>
      </c>
      <c r="KL116" s="37">
        <f>IF(AND(KL$4-$H$4&gt;0,KL$4-$H$4&lt;=$D104),($D107-SUM($G117:KK117))*KL110/12,0)</f>
        <v>1861946.2134871222</v>
      </c>
      <c r="KM116" s="37">
        <f>IF(AND(KM$4-$H$4&gt;0,KM$4-$H$4&lt;=$D104),($D107-SUM($G117:KL117))*KM110/12,0)</f>
        <v>1849057.6150968131</v>
      </c>
      <c r="KN116" s="37">
        <f>IF(AND(KN$4-$H$4&gt;0,KN$4-$H$4&lt;=$D104),($D107-SUM($G117:KM117))*KN110/12,0)</f>
        <v>1836106.7218142841</v>
      </c>
      <c r="KO116" s="37">
        <f>IF(AND(KO$4-$H$4&gt;0,KO$4-$H$4&lt;=$D104),($D107-SUM($G117:KN117))*KO110/12,0)</f>
        <v>1823093.2325475563</v>
      </c>
      <c r="KP116" s="37">
        <f>IF(AND(KP$4-$H$4&gt;0,KP$4-$H$4&lt;=$D104),($D107-SUM($G117:KO117))*KP110/12,0)</f>
        <v>1810016.8447493727</v>
      </c>
      <c r="KQ116" s="37">
        <f>IF(AND(KQ$4-$H$4&gt;0,KQ$4-$H$4&lt;=$D104),($D107-SUM($G117:KP117))*KQ110/12,0)</f>
        <v>1796877.2544101644</v>
      </c>
      <c r="KR116" s="37">
        <f>IF(AND(KR$4-$H$4&gt;0,KR$4-$H$4&lt;=$D104),($D107-SUM($G117:KQ117))*KR110/12,0)</f>
        <v>1783674.1560509836</v>
      </c>
      <c r="KS116" s="37">
        <f>IF(AND(KS$4-$H$4&gt;0,KS$4-$H$4&lt;=$D104),($D107-SUM($G117:KR117))*KS110/12,0)</f>
        <v>1770407.2427164</v>
      </c>
      <c r="KT116" s="37">
        <f>IF(AND(KT$4-$H$4&gt;0,KT$4-$H$4&lt;=$D104),($D107-SUM($G117:KS117))*KT110/12,0)</f>
        <v>1757076.2059673658</v>
      </c>
      <c r="KU116" s="37">
        <f>IF(AND(KU$4-$H$4&gt;0,KU$4-$H$4&lt;=$D104),($D107-SUM($G117:KT117))*KU110/12,0)</f>
        <v>1743680.7358740445</v>
      </c>
      <c r="KV116" s="37">
        <f>IF(AND(KV$4-$H$4&gt;0,KV$4-$H$4&lt;=$D104),($D107-SUM($G117:KU117))*KV110/12,0)</f>
        <v>1730220.5210086054</v>
      </c>
      <c r="KW116" s="37">
        <f>IF(AND(KW$4-$H$4&gt;0,KW$4-$H$4&lt;=$D104),($D107-SUM($G117:KV117))*KW110/12,0)</f>
        <v>1716695.2484379837</v>
      </c>
      <c r="KX116" s="37">
        <f>IF(AND(KX$4-$H$4&gt;0,KX$4-$H$4&lt;=$D104),($D107-SUM($G117:KW117))*KX110/12,0)</f>
        <v>1703104.6037166037</v>
      </c>
      <c r="KY116" s="37">
        <f>IF(AND(KY$4-$H$4&gt;0,KY$4-$H$4&lt;=$D104),($D107-SUM($G117:KX117))*KY110/12,0)</f>
        <v>1689448.2708790705</v>
      </c>
      <c r="KZ116" s="37">
        <f>IF(AND(KZ$4-$H$4&gt;0,KZ$4-$H$4&lt;=$D104),($D107-SUM($G117:KY117))*KZ110/12,0)</f>
        <v>1675725.9324328227</v>
      </c>
      <c r="LA116" s="37">
        <f>IF(AND(LA$4-$H$4&gt;0,LA$4-$H$4&lt;=$D104),($D107-SUM($G117:KZ117))*LA110/12,0)</f>
        <v>1661937.2693507511</v>
      </c>
      <c r="LB116" s="37">
        <f>IF(AND(LB$4-$H$4&gt;0,LB$4-$H$4&lt;=$D104),($D107-SUM($G117:LA117))*LB110/12,0)</f>
        <v>1648081.9610637827</v>
      </c>
      <c r="LC116" s="37">
        <f>IF(AND(LC$4-$H$4&gt;0,LC$4-$H$4&lt;=$D104),($D107-SUM($G117:LB117))*LC110/12,0)</f>
        <v>1634159.6854534277</v>
      </c>
      <c r="LD116" s="37">
        <f>IF(AND(LD$4-$H$4&gt;0,LD$4-$H$4&lt;=$D104),($D107-SUM($G117:LC117))*LD110/12,0)</f>
        <v>1620170.1188442893</v>
      </c>
      <c r="LE116" s="37">
        <f>IF(AND(LE$4-$H$4&gt;0,LE$4-$H$4&lt;=$D104),($D107-SUM($G117:LD117))*LE110/12,0)</f>
        <v>1606112.9359965399</v>
      </c>
      <c r="LF116" s="37">
        <f>IF(AND(LF$4-$H$4&gt;0,LF$4-$H$4&lt;=$D104),($D107-SUM($G117:LE117))*LF110/12,0)</f>
        <v>1591987.8100983596</v>
      </c>
      <c r="LG116" s="37">
        <f>IF(AND(LG$4-$H$4&gt;0,LG$4-$H$4&lt;=$D104),($D107-SUM($G117:LF117))*LG110/12,0)</f>
        <v>1577794.412758338</v>
      </c>
      <c r="LH116" s="37">
        <f>IF(AND(LH$4-$H$4&gt;0,LH$4-$H$4&lt;=$D104),($D107-SUM($G117:LG117))*LH110/12,0)</f>
        <v>1563532.4139978399</v>
      </c>
      <c r="LI116" s="37">
        <f>IF(AND(LI$4-$H$4&gt;0,LI$4-$H$4&lt;=$D104),($D107-SUM($G117:LH117))*LI110/12,0)</f>
        <v>1549201.4822433323</v>
      </c>
      <c r="LJ116" s="37">
        <f>IF(AND(LJ$4-$H$4&gt;0,LJ$4-$H$4&lt;=$D104),($D107-SUM($G117:LI117))*LJ110/12,0)</f>
        <v>1534801.2843186783</v>
      </c>
      <c r="LK116" s="37">
        <f>IF(AND(LK$4-$H$4&gt;0,LK$4-$H$4&lt;=$D104),($D107-SUM($G117:LJ117))*LK110/12,0)</f>
        <v>1520331.4854373885</v>
      </c>
      <c r="LL116" s="37">
        <f>IF(AND(LL$4-$H$4&gt;0,LL$4-$H$4&lt;=$D104),($D107-SUM($G117:LK117))*LL110/12,0)</f>
        <v>1505791.749194839</v>
      </c>
      <c r="LM116" s="37">
        <f>IF(AND(LM$4-$H$4&gt;0,LM$4-$H$4&lt;=$D104),($D107-SUM($G117:LL117))*LM110/12,0)</f>
        <v>1491181.7375604508</v>
      </c>
      <c r="LN116" s="37">
        <f>IF(AND(LN$4-$H$4&gt;0,LN$4-$H$4&lt;=$D104),($D107-SUM($G117:LM117))*LN110/12,0)</f>
        <v>1476501.1108698295</v>
      </c>
      <c r="LO116" s="37">
        <f>IF(AND(LO$4-$H$4&gt;0,LO$4-$H$4&lt;=$D104),($D107-SUM($G117:LN117))*LO110/12,0)</f>
        <v>1461749.52781687</v>
      </c>
      <c r="LP116" s="37">
        <f>IF(AND(LP$4-$H$4&gt;0,LP$4-$H$4&lt;=$D104),($D107-SUM($G117:LO117))*LP110/12,0)</f>
        <v>1446926.6454458216</v>
      </c>
      <c r="LQ116" s="37">
        <f>IF(AND(LQ$4-$H$4&gt;0,LQ$4-$H$4&lt;=$D104),($D107-SUM($G117:LP117))*LQ110/12,0)</f>
        <v>1432032.1191433128</v>
      </c>
      <c r="LR116" s="37">
        <f>IF(AND(LR$4-$H$4&gt;0,LR$4-$H$4&lt;=$D104),($D107-SUM($G117:LQ117))*LR110/12,0)</f>
        <v>1417065.6026303417</v>
      </c>
      <c r="LS116" s="37">
        <f>IF(AND(LS$4-$H$4&gt;0,LS$4-$H$4&lt;=$D104),($D107-SUM($G117:LR117))*LS110/12,0)</f>
        <v>1402026.7479542252</v>
      </c>
      <c r="LT116" s="37">
        <f>IF(AND(LT$4-$H$4&gt;0,LT$4-$H$4&lt;=$D104),($D107-SUM($G117:LS117))*LT110/12,0)</f>
        <v>1386915.2054805071</v>
      </c>
      <c r="LU116" s="37">
        <f>IF(AND(LU$4-$H$4&gt;0,LU$4-$H$4&lt;=$D104),($D107-SUM($G117:LT117))*LU110/12,0)</f>
        <v>1371730.6238848327</v>
      </c>
      <c r="LV116" s="37">
        <f>IF(AND(LV$4-$H$4&gt;0,LV$4-$H$4&lt;=$D104),($D107-SUM($G117:LU117))*LV110/12,0)</f>
        <v>1356472.6501447794</v>
      </c>
      <c r="LW116" s="37">
        <f>IF(AND(LW$4-$H$4&gt;0,LW$4-$H$4&lt;=$D104),($D107-SUM($G117:LV117))*LW110/12,0)</f>
        <v>1341140.929531649</v>
      </c>
      <c r="LX116" s="37">
        <f>IF(AND(LX$4-$H$4&gt;0,LX$4-$H$4&lt;=$D104),($D107-SUM($G117:LW117))*LX110/12,0)</f>
        <v>1325735.105602222</v>
      </c>
      <c r="LY116" s="37">
        <f>IF(AND(LY$4-$H$4&gt;0,LY$4-$H$4&lt;=$D104),($D107-SUM($G117:LX117))*LY110/12,0)</f>
        <v>1310254.8201904695</v>
      </c>
      <c r="LZ116" s="37">
        <f>IF(AND(LZ$4-$H$4&gt;0,LZ$4-$H$4&lt;=$D104),($D107-SUM($G117:LY117))*LZ110/12,0)</f>
        <v>1294699.7133992265</v>
      </c>
      <c r="MA116" s="37">
        <f>IF(AND(MA$4-$H$4&gt;0,MA$4-$H$4&lt;=$D104),($D107-SUM($G117:LZ117))*MA110/12,0)</f>
        <v>1279069.4235918259</v>
      </c>
      <c r="MB116" s="37">
        <f>IF(AND(MB$4-$H$4&gt;0,MB$4-$H$4&lt;=$D104),($D107-SUM($G117:MA117))*MB110/12,0)</f>
        <v>1263363.5873836896</v>
      </c>
      <c r="MC116" s="37">
        <f>IF(AND(MC$4-$H$4&gt;0,MC$4-$H$4&lt;=$D104),($D107-SUM($G117:MB117))*MC110/12,0)</f>
        <v>1247581.8396338809</v>
      </c>
      <c r="MD116" s="37">
        <f>IF(AND(MD$4-$H$4&gt;0,MD$4-$H$4&lt;=$D104),($D107-SUM($G117:MC117))*MD110/12,0)</f>
        <v>1231723.8134366148</v>
      </c>
      <c r="ME116" s="37">
        <f>IF(AND(ME$4-$H$4&gt;0,ME$4-$H$4&lt;=$D104),($D107-SUM($G117:MD117))*ME110/12,0)</f>
        <v>1215789.1401127281</v>
      </c>
      <c r="MF116" s="37">
        <f>IF(AND(MF$4-$H$4&gt;0,MF$4-$H$4&lt;=$D104),($D107-SUM($G117:ME117))*MF110/12,0)</f>
        <v>1199777.4492011096</v>
      </c>
      <c r="MG116" s="37">
        <f>IF(AND(MG$4-$H$4&gt;0,MG$4-$H$4&lt;=$D104),($D107-SUM($G117:MF117))*MG110/12,0)</f>
        <v>1183688.3684500849</v>
      </c>
      <c r="MH116" s="37">
        <f>IF(AND(MH$4-$H$4&gt;0,MH$4-$H$4&lt;=$D104),($D107-SUM($G117:MG117))*MH110/12,0)</f>
        <v>1167521.5238087631</v>
      </c>
      <c r="MI116" s="37">
        <f>IF(AND(MI$4-$H$4&gt;0,MI$4-$H$4&lt;=$D104),($D107-SUM($G117:MH117))*MI110/12,0)</f>
        <v>1151276.5394183423</v>
      </c>
      <c r="MJ116" s="37">
        <f>IF(AND(MJ$4-$H$4&gt;0,MJ$4-$H$4&lt;=$D104),($D107-SUM($G117:MI117))*MJ110/12,0)</f>
        <v>1134953.0376033674</v>
      </c>
      <c r="MK116" s="37">
        <f>IF(AND(MK$4-$H$4&gt;0,MK$4-$H$4&lt;=$D104),($D107-SUM($G117:MJ117))*MK110/12,0)</f>
        <v>1118550.6388629535</v>
      </c>
      <c r="ML116" s="37">
        <f>IF(AND(ML$4-$H$4&gt;0,ML$4-$H$4&lt;=$D104),($D107-SUM($G117:MK117))*ML110/12,0)</f>
        <v>1102068.9618619611</v>
      </c>
      <c r="MM116" s="37">
        <f>IF(AND(MM$4-$H$4&gt;0,MM$4-$H$4&lt;=$D104),($D107-SUM($G117:ML117))*MM110/12,0)</f>
        <v>1085507.6234221302</v>
      </c>
      <c r="MN116" s="37">
        <f>IF(AND(MN$4-$H$4&gt;0,MN$4-$H$4&lt;=$D104),($D107-SUM($G117:MM117))*MN110/12,0)</f>
        <v>1068866.2385131738</v>
      </c>
      <c r="MO116" s="37">
        <f>IF(AND(MO$4-$H$4&gt;0,MO$4-$H$4&lt;=$D104),($D107-SUM($G117:MN117))*MO110/12,0)</f>
        <v>1052144.4202438241</v>
      </c>
      <c r="MP116" s="37">
        <f>IF(AND(MP$4-$H$4&gt;0,MP$4-$H$4&lt;=$D104),($D107-SUM($G117:MO117))*MP110/12,0)</f>
        <v>1035341.7798528393</v>
      </c>
      <c r="MQ116" s="37">
        <f>IF(AND(MQ$4-$H$4&gt;0,MQ$4-$H$4&lt;=$D104),($D107-SUM($G117:MP117))*MQ110/12,0)</f>
        <v>1018457.9266999647</v>
      </c>
      <c r="MR116" s="37">
        <f>IF(AND(MR$4-$H$4&gt;0,MR$4-$H$4&lt;=$D104),($D107-SUM($G117:MQ117))*MR110/12,0)</f>
        <v>1001492.4682568511</v>
      </c>
      <c r="MS116" s="37">
        <f>IF(AND(MS$4-$H$4&gt;0,MS$4-$H$4&lt;=$D104),($D107-SUM($G117:MR117))*MS110/12,0)</f>
        <v>984445.01009792881</v>
      </c>
      <c r="MT116" s="37">
        <f>IF(AND(MT$4-$H$4&gt;0,MT$4-$H$4&lt;=$D104),($D107-SUM($G117:MS117))*MT110/12,0)</f>
        <v>967315.15589123883</v>
      </c>
      <c r="MU116" s="37">
        <f>IF(AND(MU$4-$H$4&gt;0,MU$4-$H$4&lt;=$D104),($D107-SUM($G117:MT117))*MU110/12,0)</f>
        <v>950102.50738921668</v>
      </c>
      <c r="MV116" s="37">
        <f>IF(AND(MV$4-$H$4&gt;0,MV$4-$H$4&lt;=$D104),($D107-SUM($G117:MU117))*MV110/12,0)</f>
        <v>932806.66441943415</v>
      </c>
      <c r="MW116" s="37">
        <f>IF(AND(MW$4-$H$4&gt;0,MW$4-$H$4&lt;=$D104),($D107-SUM($G117:MV117))*MW110/12,0)</f>
        <v>915427.22487529775</v>
      </c>
      <c r="MX116" s="37">
        <f>IF(AND(MX$4-$H$4&gt;0,MX$4-$H$4&lt;=$D104),($D107-SUM($G117:MW117))*MX110/12,0)</f>
        <v>897963.78470669826</v>
      </c>
      <c r="MY116" s="37">
        <f>IF(AND(MY$4-$H$4&gt;0,MY$4-$H$4&lt;=$D104),($D107-SUM($G117:MX117))*MY110/12,0)</f>
        <v>880415.93791061721</v>
      </c>
      <c r="MZ116" s="37">
        <f>IF(AND(MZ$4-$H$4&gt;0,MZ$4-$H$4&lt;=$D104),($D107-SUM($G117:MY117))*MZ110/12,0)</f>
        <v>862783.27652168868</v>
      </c>
      <c r="NA116" s="37">
        <f>IF(AND(NA$4-$H$4&gt;0,NA$4-$H$4&lt;=$D104),($D107-SUM($G117:MZ117))*NA110/12,0)</f>
        <v>845065.3906027131</v>
      </c>
      <c r="NB116" s="37">
        <f>IF(AND(NB$4-$H$4&gt;0,NB$4-$H$4&lt;=$D104),($D107-SUM($G117:NA117))*NB110/12,0)</f>
        <v>827261.8682351294</v>
      </c>
      <c r="NC116" s="37">
        <f>IF(AND(NC$4-$H$4&gt;0,NC$4-$H$4&lt;=$D104),($D107-SUM($G117:NB117))*NC110/12,0)</f>
        <v>809372.29550943559</v>
      </c>
      <c r="ND116" s="37">
        <f>IF(AND(ND$4-$H$4&gt;0,ND$4-$H$4&lt;=$D104),($D107-SUM($G117:NC117))*ND110/12,0)</f>
        <v>791396.25651556766</v>
      </c>
    </row>
    <row r="117" spans="1:368" s="4" customFormat="1" x14ac:dyDescent="0.25">
      <c r="B117" s="35" t="s">
        <v>14</v>
      </c>
      <c r="C117" s="33"/>
      <c r="D117" s="51">
        <f>SUM(H117:ND117)</f>
        <v>640000000</v>
      </c>
      <c r="E117" s="35"/>
      <c r="F117" s="35"/>
      <c r="G117" s="33"/>
      <c r="H117" s="37">
        <f>IF(H$4=$D104,$D107*(1-$D112)-SUM($G117:G117),IF(AND(H$4-$H$4&gt;0,H$4-$H$4&lt;=$D104),H115-IF(AND(H$4-$H$4&gt;0,H$4-$H$4&lt;=$D104),($D107-$D113-SUM($G117:G117))*H110/12,0),0))</f>
        <v>0</v>
      </c>
      <c r="I117" s="37">
        <f>IF(I$4=$D104,$D107*(1-$D112)-SUM($G117:H117),IF(AND(I$4-$H$4&gt;0,I$4-$H$4&lt;=$D104),I115-IF(AND(I$4-$H$4&gt;0,I$4-$H$4&lt;=$D104),($D107-$D113-SUM($G117:H117))*I110/12,0),0))</f>
        <v>661886.11033266969</v>
      </c>
      <c r="J117" s="37">
        <f>IF(J$4=$D104,$D107*(1-$D112)-SUM($G117:I117),IF(AND(J$4-$H$4&gt;0,J$4-$H$4&lt;=$D104),J115-IF(AND(J$4-$H$4&gt;0,J$4-$H$4&lt;=$D104),($D107-$D113-SUM($G117:I117))*J110/12,0),0))</f>
        <v>665085.22653261106</v>
      </c>
      <c r="K117" s="37">
        <f>IF(K$4=$D104,$D107*(1-$D112)-SUM($G117:J117),IF(AND(K$4-$H$4&gt;0,K$4-$H$4&lt;=$D104),K115-IF(AND(K$4-$H$4&gt;0,K$4-$H$4&lt;=$D104),($D107-$D113-SUM($G117:J117))*K110/12,0),0))</f>
        <v>668299.80512751825</v>
      </c>
      <c r="L117" s="37">
        <f>IF(L$4=$D104,$D107*(1-$D112)-SUM($G117:K117),IF(AND(L$4-$H$4&gt;0,L$4-$H$4&lt;=$D104),L115-IF(AND(L$4-$H$4&gt;0,L$4-$H$4&lt;=$D104),($D107-$D113-SUM($G117:K117))*L110/12,0),0))</f>
        <v>671529.92085230164</v>
      </c>
      <c r="M117" s="37">
        <f>IF(M$4=$D104,$D107*(1-$D112)-SUM($G117:L117),IF(AND(M$4-$H$4&gt;0,M$4-$H$4&lt;=$D104),M115-IF(AND(M$4-$H$4&gt;0,M$4-$H$4&lt;=$D104),($D107-$D113-SUM($G117:L117))*M110/12,0),0))</f>
        <v>674775.64880308788</v>
      </c>
      <c r="N117" s="37">
        <f>IF(N$4=$D104,$D107*(1-$D112)-SUM($G117:M117),IF(AND(N$4-$H$4&gt;0,N$4-$H$4&lt;=$D104),N115-IF(AND(N$4-$H$4&gt;0,N$4-$H$4&lt;=$D104),($D107-$D113-SUM($G117:M117))*N110/12,0),0))</f>
        <v>678037.06443896983</v>
      </c>
      <c r="O117" s="37">
        <f>IF(O$4=$D104,$D107*(1-$D112)-SUM($G117:N117),IF(AND(O$4-$H$4&gt;0,O$4-$H$4&lt;=$D104),O115-IF(AND(O$4-$H$4&gt;0,O$4-$H$4&lt;=$D104),($D107-$D113-SUM($G117:N117))*O110/12,0),0))</f>
        <v>681314.24358375743</v>
      </c>
      <c r="P117" s="37">
        <f>IF(P$4=$D104,$D107*(1-$D112)-SUM($G117:O117),IF(AND(P$4-$H$4&gt;0,P$4-$H$4&lt;=$D104),P115-IF(AND(P$4-$H$4&gt;0,P$4-$H$4&lt;=$D104),($D107-$D113-SUM($G117:O117))*P110/12,0),0))</f>
        <v>684607.26242774632</v>
      </c>
      <c r="Q117" s="37">
        <f>IF(Q$4=$D104,$D107*(1-$D112)-SUM($G117:P117),IF(AND(Q$4-$H$4&gt;0,Q$4-$H$4&lt;=$D104),Q115-IF(AND(Q$4-$H$4&gt;0,Q$4-$H$4&lt;=$D104),($D107-$D113-SUM($G117:P117))*Q110/12,0),0))</f>
        <v>687916.19752947986</v>
      </c>
      <c r="R117" s="37">
        <f>IF(R$4=$D104,$D107*(1-$D112)-SUM($G117:Q117),IF(AND(R$4-$H$4&gt;0,R$4-$H$4&lt;=$D104),R115-IF(AND(R$4-$H$4&gt;0,R$4-$H$4&lt;=$D104),($D107-$D113-SUM($G117:Q117))*R110/12,0),0))</f>
        <v>691241.1258175387</v>
      </c>
      <c r="S117" s="37">
        <f>IF(S$4=$D104,$D107*(1-$D112)-SUM($G117:R117),IF(AND(S$4-$H$4&gt;0,S$4-$H$4&lt;=$D104),S115-IF(AND(S$4-$H$4&gt;0,S$4-$H$4&lt;=$D104),($D107-$D113-SUM($G117:R117))*S110/12,0),0))</f>
        <v>694582.12459232379</v>
      </c>
      <c r="T117" s="37">
        <f>IF(T$4=$D104,$D107*(1-$D112)-SUM($G117:S117),IF(AND(T$4-$H$4&gt;0,T$4-$H$4&lt;=$D104),T115-IF(AND(T$4-$H$4&gt;0,T$4-$H$4&lt;=$D104),($D107-$D113-SUM($G117:S117))*T110/12,0),0))</f>
        <v>697939.27152785379</v>
      </c>
      <c r="U117" s="37">
        <f>IF(U$4=$D104,$D107*(1-$D112)-SUM($G117:T117),IF(AND(U$4-$H$4&gt;0,U$4-$H$4&lt;=$D104),U115-IF(AND(U$4-$H$4&gt;0,U$4-$H$4&lt;=$D104),($D107-$D113-SUM($G117:T117))*U110/12,0),0))</f>
        <v>701312.64467357099</v>
      </c>
      <c r="V117" s="37">
        <f>IF(V$4=$D104,$D107*(1-$D112)-SUM($G117:U117),IF(AND(V$4-$H$4&gt;0,V$4-$H$4&lt;=$D104),V115-IF(AND(V$4-$H$4&gt;0,V$4-$H$4&lt;=$D104),($D107-$D113-SUM($G117:U117))*V110/12,0),0))</f>
        <v>704702.32245616009</v>
      </c>
      <c r="W117" s="37">
        <f>IF(W$4=$D104,$D107*(1-$D112)-SUM($G117:V117),IF(AND(W$4-$H$4&gt;0,W$4-$H$4&lt;=$D104),W115-IF(AND(W$4-$H$4&gt;0,W$4-$H$4&lt;=$D104),($D107-$D113-SUM($G117:V117))*W110/12,0),0))</f>
        <v>708108.38368136529</v>
      </c>
      <c r="X117" s="37">
        <f>IF(X$4=$D104,$D107*(1-$D112)-SUM($G117:W117),IF(AND(X$4-$H$4&gt;0,X$4-$H$4&lt;=$D104),X115-IF(AND(X$4-$H$4&gt;0,X$4-$H$4&lt;=$D104),($D107-$D113-SUM($G117:W117))*X110/12,0),0))</f>
        <v>711530.90753582492</v>
      </c>
      <c r="Y117" s="37">
        <f>IF(Y$4=$D104,$D107*(1-$D112)-SUM($G117:X117),IF(AND(Y$4-$H$4&gt;0,Y$4-$H$4&lt;=$D104),Y115-IF(AND(Y$4-$H$4&gt;0,Y$4-$H$4&lt;=$D104),($D107-$D113-SUM($G117:X117))*Y110/12,0),0))</f>
        <v>714969.97358891461</v>
      </c>
      <c r="Z117" s="37">
        <f>IF(Z$4=$D104,$D107*(1-$D112)-SUM($G117:Y117),IF(AND(Z$4-$H$4&gt;0,Z$4-$H$4&lt;=$D104),Z115-IF(AND(Z$4-$H$4&gt;0,Z$4-$H$4&lt;=$D104),($D107-$D113-SUM($G117:Y117))*Z110/12,0),0))</f>
        <v>718425.66179459449</v>
      </c>
      <c r="AA117" s="37">
        <f>IF(AA$4=$D104,$D107*(1-$D112)-SUM($G117:Z117),IF(AND(AA$4-$H$4&gt;0,AA$4-$H$4&lt;=$D104),AA115-IF(AND(AA$4-$H$4&gt;0,AA$4-$H$4&lt;=$D104),($D107-$D113-SUM($G117:Z117))*AA110/12,0),0))</f>
        <v>721898.05249326862</v>
      </c>
      <c r="AB117" s="37">
        <f>IF(AB$4=$D104,$D107*(1-$D112)-SUM($G117:AA117),IF(AND(AB$4-$H$4&gt;0,AB$4-$H$4&lt;=$D104),AB115-IF(AND(AB$4-$H$4&gt;0,AB$4-$H$4&lt;=$D104),($D107-$D113-SUM($G117:AA117))*AB110/12,0),0))</f>
        <v>725387.2264136523</v>
      </c>
      <c r="AC117" s="37">
        <f>IF(AC$4=$D104,$D107*(1-$D112)-SUM($G117:AB117),IF(AND(AC$4-$H$4&gt;0,AC$4-$H$4&lt;=$D104),AC115-IF(AND(AC$4-$H$4&gt;0,AC$4-$H$4&lt;=$D104),($D107-$D113-SUM($G117:AB117))*AC110/12,0),0))</f>
        <v>728893.2646746519</v>
      </c>
      <c r="AD117" s="37">
        <f>IF(AD$4=$D104,$D107*(1-$D112)-SUM($G117:AC117),IF(AND(AD$4-$H$4&gt;0,AD$4-$H$4&lt;=$D104),AD115-IF(AND(AD$4-$H$4&gt;0,AD$4-$H$4&lt;=$D104),($D107-$D113-SUM($G117:AC117))*AD110/12,0),0))</f>
        <v>732416.24878724571</v>
      </c>
      <c r="AE117" s="37">
        <f>IF(AE$4=$D104,$D107*(1-$D112)-SUM($G117:AD117),IF(AND(AE$4-$H$4&gt;0,AE$4-$H$4&lt;=$D104),AE115-IF(AND(AE$4-$H$4&gt;0,AE$4-$H$4&lt;=$D104),($D107-$D113-SUM($G117:AD117))*AE110/12,0),0))</f>
        <v>735956.26065638429</v>
      </c>
      <c r="AF117" s="37">
        <f>IF(AF$4=$D104,$D107*(1-$D112)-SUM($G117:AE117),IF(AND(AF$4-$H$4&gt;0,AF$4-$H$4&lt;=$D104),AF115-IF(AND(AF$4-$H$4&gt;0,AF$4-$H$4&lt;=$D104),($D107-$D113-SUM($G117:AE117))*AF110/12,0),0))</f>
        <v>739513.38258288987</v>
      </c>
      <c r="AG117" s="37">
        <f>IF(AG$4=$D104,$D107*(1-$D112)-SUM($G117:AF117),IF(AND(AG$4-$H$4&gt;0,AG$4-$H$4&lt;=$D104),AG115-IF(AND(AG$4-$H$4&gt;0,AG$4-$H$4&lt;=$D104),($D107-$D113-SUM($G117:AF117))*AG110/12,0),0))</f>
        <v>743087.69726537447</v>
      </c>
      <c r="AH117" s="37">
        <f>IF(AH$4=$D104,$D107*(1-$D112)-SUM($G117:AG117),IF(AND(AH$4-$H$4&gt;0,AH$4-$H$4&lt;=$D104),AH115-IF(AND(AH$4-$H$4&gt;0,AH$4-$H$4&lt;=$D104),($D107-$D113-SUM($G117:AG117))*AH110/12,0),0))</f>
        <v>746679.28780215699</v>
      </c>
      <c r="AI117" s="37">
        <f>IF(AI$4=$D104,$D107*(1-$D112)-SUM($G117:AH117),IF(AND(AI$4-$H$4&gt;0,AI$4-$H$4&lt;=$D104),AI115-IF(AND(AI$4-$H$4&gt;0,AI$4-$H$4&lt;=$D104),($D107-$D113-SUM($G117:AH117))*AI110/12,0),0))</f>
        <v>750288.23769320082</v>
      </c>
      <c r="AJ117" s="37">
        <f>IF(AJ$4=$D104,$D107*(1-$D112)-SUM($G117:AI117),IF(AND(AJ$4-$H$4&gt;0,AJ$4-$H$4&lt;=$D104),AJ115-IF(AND(AJ$4-$H$4&gt;0,AJ$4-$H$4&lt;=$D104),($D107-$D113-SUM($G117:AI117))*AJ110/12,0),0))</f>
        <v>753914.63084205147</v>
      </c>
      <c r="AK117" s="37">
        <f>IF(AK$4=$D104,$D107*(1-$D112)-SUM($G117:AJ117),IF(AND(AK$4-$H$4&gt;0,AK$4-$H$4&lt;=$D104),AK115-IF(AND(AK$4-$H$4&gt;0,AK$4-$H$4&lt;=$D104),($D107-$D113-SUM($G117:AJ117))*AK110/12,0),0))</f>
        <v>757558.55155778769</v>
      </c>
      <c r="AL117" s="37">
        <f>IF(AL$4=$D104,$D107*(1-$D112)-SUM($G117:AK117),IF(AND(AL$4-$H$4&gt;0,AL$4-$H$4&lt;=$D104),AL115-IF(AND(AL$4-$H$4&gt;0,AL$4-$H$4&lt;=$D104),($D107-$D113-SUM($G117:AK117))*AL110/12,0),0))</f>
        <v>761220.08455698332</v>
      </c>
      <c r="AM117" s="37">
        <f>IF(AM$4=$D104,$D107*(1-$D112)-SUM($G117:AL117),IF(AND(AM$4-$H$4&gt;0,AM$4-$H$4&lt;=$D104),AM115-IF(AND(AM$4-$H$4&gt;0,AM$4-$H$4&lt;=$D104),($D107-$D113-SUM($G117:AL117))*AM110/12,0),0))</f>
        <v>764899.31496567605</v>
      </c>
      <c r="AN117" s="37">
        <f>IF(AN$4=$D104,$D107*(1-$D112)-SUM($G117:AM117),IF(AND(AN$4-$H$4&gt;0,AN$4-$H$4&lt;=$D104),AN115-IF(AND(AN$4-$H$4&gt;0,AN$4-$H$4&lt;=$D104),($D107-$D113-SUM($G117:AM117))*AN110/12,0),0))</f>
        <v>768596.32832134282</v>
      </c>
      <c r="AO117" s="37">
        <f>IF(AO$4=$D104,$D107*(1-$D112)-SUM($G117:AN117),IF(AND(AO$4-$H$4&gt;0,AO$4-$H$4&lt;=$D104),AO115-IF(AND(AO$4-$H$4&gt;0,AO$4-$H$4&lt;=$D104),($D107-$D113-SUM($G117:AN117))*AO110/12,0),0))</f>
        <v>772311.21057489607</v>
      </c>
      <c r="AP117" s="37">
        <f>IF(AP$4=$D104,$D107*(1-$D112)-SUM($G117:AO117),IF(AND(AP$4-$H$4&gt;0,AP$4-$H$4&lt;=$D104),AP115-IF(AND(AP$4-$H$4&gt;0,AP$4-$H$4&lt;=$D104),($D107-$D113-SUM($G117:AO117))*AP110/12,0),0))</f>
        <v>776044.0480926754</v>
      </c>
      <c r="AQ117" s="37">
        <f>IF(AQ$4=$D104,$D107*(1-$D112)-SUM($G117:AP117),IF(AND(AQ$4-$H$4&gt;0,AQ$4-$H$4&lt;=$D104),AQ115-IF(AND(AQ$4-$H$4&gt;0,AQ$4-$H$4&lt;=$D104),($D107-$D113-SUM($G117:AP117))*AQ110/12,0),0))</f>
        <v>779794.92765845638</v>
      </c>
      <c r="AR117" s="37">
        <f>IF(AR$4=$D104,$D107*(1-$D112)-SUM($G117:AQ117),IF(AND(AR$4-$H$4&gt;0,AR$4-$H$4&lt;=$D104),AR115-IF(AND(AR$4-$H$4&gt;0,AR$4-$H$4&lt;=$D104),($D107-$D113-SUM($G117:AQ117))*AR110/12,0),0))</f>
        <v>783563.93647547206</v>
      </c>
      <c r="AS117" s="37">
        <f>IF(AS$4=$D104,$D107*(1-$D112)-SUM($G117:AR117),IF(AND(AS$4-$H$4&gt;0,AS$4-$H$4&lt;=$D104),AS115-IF(AND(AS$4-$H$4&gt;0,AS$4-$H$4&lt;=$D104),($D107-$D113-SUM($G117:AR117))*AS110/12,0),0))</f>
        <v>787351.16216843715</v>
      </c>
      <c r="AT117" s="37">
        <f>IF(AT$4=$D104,$D107*(1-$D112)-SUM($G117:AS117),IF(AND(AT$4-$H$4&gt;0,AT$4-$H$4&lt;=$D104),AT115-IF(AND(AT$4-$H$4&gt;0,AT$4-$H$4&lt;=$D104),($D107-$D113-SUM($G117:AS117))*AT110/12,0),0))</f>
        <v>791156.69278558437</v>
      </c>
      <c r="AU117" s="37">
        <f>IF(AU$4=$D104,$D107*(1-$D112)-SUM($G117:AT117),IF(AND(AU$4-$H$4&gt;0,AU$4-$H$4&lt;=$D104),AU115-IF(AND(AU$4-$H$4&gt;0,AU$4-$H$4&lt;=$D104),($D107-$D113-SUM($G117:AT117))*AU110/12,0),0))</f>
        <v>794980.61680071428</v>
      </c>
      <c r="AV117" s="37">
        <f>IF(AV$4=$D104,$D107*(1-$D112)-SUM($G117:AU117),IF(AND(AV$4-$H$4&gt;0,AV$4-$H$4&lt;=$D104),AV115-IF(AND(AV$4-$H$4&gt;0,AV$4-$H$4&lt;=$D104),($D107-$D113-SUM($G117:AU117))*AV110/12,0),0))</f>
        <v>798823.02311525214</v>
      </c>
      <c r="AW117" s="37">
        <f>IF(AW$4=$D104,$D107*(1-$D112)-SUM($G117:AV117),IF(AND(AW$4-$H$4&gt;0,AW$4-$H$4&lt;=$D104),AW115-IF(AND(AW$4-$H$4&gt;0,AW$4-$H$4&lt;=$D104),($D107-$D113-SUM($G117:AV117))*AW110/12,0),0))</f>
        <v>802684.00106030842</v>
      </c>
      <c r="AX117" s="37">
        <f>IF(AX$4=$D104,$D107*(1-$D112)-SUM($G117:AW117),IF(AND(AX$4-$H$4&gt;0,AX$4-$H$4&lt;=$D104),AX115-IF(AND(AX$4-$H$4&gt;0,AX$4-$H$4&lt;=$D104),($D107-$D113-SUM($G117:AW117))*AX110/12,0),0))</f>
        <v>806563.64039876685</v>
      </c>
      <c r="AY117" s="37">
        <f>IF(AY$4=$D104,$D107*(1-$D112)-SUM($G117:AX117),IF(AND(AY$4-$H$4&gt;0,AY$4-$H$4&lt;=$D104),AY115-IF(AND(AY$4-$H$4&gt;0,AY$4-$H$4&lt;=$D104),($D107-$D113-SUM($G117:AX117))*AY110/12,0),0))</f>
        <v>810462.03132736078</v>
      </c>
      <c r="AZ117" s="37">
        <f>IF(AZ$4=$D104,$D107*(1-$D112)-SUM($G117:AY117),IF(AND(AZ$4-$H$4&gt;0,AZ$4-$H$4&lt;=$D104),AZ115-IF(AND(AZ$4-$H$4&gt;0,AZ$4-$H$4&lt;=$D104),($D107-$D113-SUM($G117:AY117))*AZ110/12,0),0))</f>
        <v>814379.26447877614</v>
      </c>
      <c r="BA117" s="37">
        <f>IF(BA$4=$D104,$D107*(1-$D112)-SUM($G117:AZ117),IF(AND(BA$4-$H$4&gt;0,BA$4-$H$4&lt;=$D104),BA115-IF(AND(BA$4-$H$4&gt;0,BA$4-$H$4&lt;=$D104),($D107-$D113-SUM($G117:AZ117))*BA110/12,0),0))</f>
        <v>818315.43092375714</v>
      </c>
      <c r="BB117" s="37">
        <f>IF(BB$4=$D104,$D107*(1-$D112)-SUM($G117:BA117),IF(AND(BB$4-$H$4&gt;0,BB$4-$H$4&lt;=$D104),BB115-IF(AND(BB$4-$H$4&gt;0,BB$4-$H$4&lt;=$D104),($D107-$D113-SUM($G117:BA117))*BB110/12,0),0))</f>
        <v>822270.62217322178</v>
      </c>
      <c r="BC117" s="37">
        <f>IF(BC$4=$D104,$D107*(1-$D112)-SUM($G117:BB117),IF(AND(BC$4-$H$4&gt;0,BC$4-$H$4&lt;=$D104),BC115-IF(AND(BC$4-$H$4&gt;0,BC$4-$H$4&lt;=$D104),($D107-$D113-SUM($G117:BB117))*BC110/12,0),0))</f>
        <v>826244.93018039223</v>
      </c>
      <c r="BD117" s="37">
        <f>IF(BD$4=$D104,$D107*(1-$D112)-SUM($G117:BC117),IF(AND(BD$4-$H$4&gt;0,BD$4-$H$4&lt;=$D104),BD115-IF(AND(BD$4-$H$4&gt;0,BD$4-$H$4&lt;=$D104),($D107-$D113-SUM($G117:BC117))*BD110/12,0),0))</f>
        <v>830238.44734293129</v>
      </c>
      <c r="BE117" s="37">
        <f>IF(BE$4=$D104,$D107*(1-$D112)-SUM($G117:BD117),IF(AND(BE$4-$H$4&gt;0,BE$4-$H$4&lt;=$D104),BE115-IF(AND(BE$4-$H$4&gt;0,BE$4-$H$4&lt;=$D104),($D107-$D113-SUM($G117:BD117))*BE110/12,0),0))</f>
        <v>834251.26650508866</v>
      </c>
      <c r="BF117" s="37">
        <f>IF(BF$4=$D104,$D107*(1-$D112)-SUM($G117:BE117),IF(AND(BF$4-$H$4&gt;0,BF$4-$H$4&lt;=$D104),BF115-IF(AND(BF$4-$H$4&gt;0,BF$4-$H$4&lt;=$D104),($D107-$D113-SUM($G117:BE117))*BF110/12,0),0))</f>
        <v>838283.48095986247</v>
      </c>
      <c r="BG117" s="37">
        <f>IF(BG$4=$D104,$D107*(1-$D112)-SUM($G117:BF117),IF(AND(BG$4-$H$4&gt;0,BG$4-$H$4&lt;=$D104),BG115-IF(AND(BG$4-$H$4&gt;0,BG$4-$H$4&lt;=$D104),($D107-$D113-SUM($G117:BF117))*BG110/12,0),0))</f>
        <v>842335.18445116933</v>
      </c>
      <c r="BH117" s="37">
        <f>IF(BH$4=$D104,$D107*(1-$D112)-SUM($G117:BG117),IF(AND(BH$4-$H$4&gt;0,BH$4-$H$4&lt;=$D104),BH115-IF(AND(BH$4-$H$4&gt;0,BH$4-$H$4&lt;=$D104),($D107-$D113-SUM($G117:BG117))*BH110/12,0),0))</f>
        <v>846406.47117601661</v>
      </c>
      <c r="BI117" s="37">
        <f>IF(BI$4=$D104,$D107*(1-$D112)-SUM($G117:BH117),IF(AND(BI$4-$H$4&gt;0,BI$4-$H$4&lt;=$D104),BI115-IF(AND(BI$4-$H$4&gt;0,BI$4-$H$4&lt;=$D104),($D107-$D113-SUM($G117:BH117))*BI110/12,0),0))</f>
        <v>850497.43578670081</v>
      </c>
      <c r="BJ117" s="37">
        <f>IF(BJ$4=$D104,$D107*(1-$D112)-SUM($G117:BI117),IF(AND(BJ$4-$H$4&gt;0,BJ$4-$H$4&lt;=$D104),BJ115-IF(AND(BJ$4-$H$4&gt;0,BJ$4-$H$4&lt;=$D104),($D107-$D113-SUM($G117:BI117))*BJ110/12,0),0))</f>
        <v>854608.17339300271</v>
      </c>
      <c r="BK117" s="37">
        <f>IF(BK$4=$D104,$D107*(1-$D112)-SUM($G117:BJ117),IF(AND(BK$4-$H$4&gt;0,BK$4-$H$4&lt;=$D104),BK115-IF(AND(BK$4-$H$4&gt;0,BK$4-$H$4&lt;=$D104),($D107-$D113-SUM($G117:BJ117))*BK110/12,0),0))</f>
        <v>858738.77956440207</v>
      </c>
      <c r="BL117" s="37">
        <f>IF(BL$4=$D104,$D107*(1-$D112)-SUM($G117:BK117),IF(AND(BL$4-$H$4&gt;0,BL$4-$H$4&lt;=$D104),BL115-IF(AND(BL$4-$H$4&gt;0,BL$4-$H$4&lt;=$D104),($D107-$D113-SUM($G117:BK117))*BL110/12,0),0))</f>
        <v>862889.35033229738</v>
      </c>
      <c r="BM117" s="37">
        <f>IF(BM$4=$D104,$D107*(1-$D112)-SUM($G117:BL117),IF(AND(BM$4-$H$4&gt;0,BM$4-$H$4&lt;=$D104),BM115-IF(AND(BM$4-$H$4&gt;0,BM$4-$H$4&lt;=$D104),($D107-$D113-SUM($G117:BL117))*BM110/12,0),0))</f>
        <v>867059.98219223646</v>
      </c>
      <c r="BN117" s="37">
        <f>IF(BN$4=$D104,$D107*(1-$D112)-SUM($G117:BM117),IF(AND(BN$4-$H$4&gt;0,BN$4-$H$4&lt;=$D104),BN115-IF(AND(BN$4-$H$4&gt;0,BN$4-$H$4&lt;=$D104),($D107-$D113-SUM($G117:BM117))*BN110/12,0),0))</f>
        <v>871250.77210616507</v>
      </c>
      <c r="BO117" s="37">
        <f>IF(BO$4=$D104,$D107*(1-$D112)-SUM($G117:BN117),IF(AND(BO$4-$H$4&gt;0,BO$4-$H$4&lt;=$D104),BO115-IF(AND(BO$4-$H$4&gt;0,BO$4-$H$4&lt;=$D104),($D107-$D113-SUM($G117:BN117))*BO110/12,0),0))</f>
        <v>875461.81750467885</v>
      </c>
      <c r="BP117" s="37">
        <f>IF(BP$4=$D104,$D107*(1-$D112)-SUM($G117:BO117),IF(AND(BP$4-$H$4&gt;0,BP$4-$H$4&lt;=$D104),BP115-IF(AND(BP$4-$H$4&gt;0,BP$4-$H$4&lt;=$D104),($D107-$D113-SUM($G117:BO117))*BP110/12,0),0))</f>
        <v>879693.21628928464</v>
      </c>
      <c r="BQ117" s="37">
        <f>IF(BQ$4=$D104,$D107*(1-$D112)-SUM($G117:BP117),IF(AND(BQ$4-$H$4&gt;0,BQ$4-$H$4&lt;=$D104),BQ115-IF(AND(BQ$4-$H$4&gt;0,BQ$4-$H$4&lt;=$D104),($D107-$D113-SUM($G117:BP117))*BQ110/12,0),0))</f>
        <v>883945.0668346826</v>
      </c>
      <c r="BR117" s="37">
        <f>IF(BR$4=$D104,$D107*(1-$D112)-SUM($G117:BQ117),IF(AND(BR$4-$H$4&gt;0,BR$4-$H$4&lt;=$D104),BR115-IF(AND(BR$4-$H$4&gt;0,BR$4-$H$4&lt;=$D104),($D107-$D113-SUM($G117:BQ117))*BR110/12,0),0))</f>
        <v>888217.46799105033</v>
      </c>
      <c r="BS117" s="37">
        <f>IF(BS$4=$D104,$D107*(1-$D112)-SUM($G117:BR117),IF(AND(BS$4-$H$4&gt;0,BS$4-$H$4&lt;=$D104),BS115-IF(AND(BS$4-$H$4&gt;0,BS$4-$H$4&lt;=$D104),($D107-$D113-SUM($G117:BR117))*BS110/12,0),0))</f>
        <v>892510.51908634044</v>
      </c>
      <c r="BT117" s="37">
        <f>IF(BT$4=$D104,$D107*(1-$D112)-SUM($G117:BS117),IF(AND(BT$4-$H$4&gt;0,BT$4-$H$4&lt;=$D104),BT115-IF(AND(BT$4-$H$4&gt;0,BT$4-$H$4&lt;=$D104),($D107-$D113-SUM($G117:BS117))*BT110/12,0),0))</f>
        <v>896824.31992859114</v>
      </c>
      <c r="BU117" s="37">
        <f>IF(BU$4=$D104,$D107*(1-$D112)-SUM($G117:BT117),IF(AND(BU$4-$H$4&gt;0,BU$4-$H$4&lt;=$D104),BU115-IF(AND(BU$4-$H$4&gt;0,BU$4-$H$4&lt;=$D104),($D107-$D113-SUM($G117:BT117))*BU110/12,0),0))</f>
        <v>901158.97080824617</v>
      </c>
      <c r="BV117" s="37">
        <f>IF(BV$4=$D104,$D107*(1-$D112)-SUM($G117:BU117),IF(AND(BV$4-$H$4&gt;0,BV$4-$H$4&lt;=$D104),BV115-IF(AND(BV$4-$H$4&gt;0,BV$4-$H$4&lt;=$D104),($D107-$D113-SUM($G117:BU117))*BV110/12,0),0))</f>
        <v>905514.57250048546</v>
      </c>
      <c r="BW117" s="37">
        <f>IF(BW$4=$D104,$D107*(1-$D112)-SUM($G117:BV117),IF(AND(BW$4-$H$4&gt;0,BW$4-$H$4&lt;=$D104),BW115-IF(AND(BW$4-$H$4&gt;0,BW$4-$H$4&lt;=$D104),($D107-$D113-SUM($G117:BV117))*BW110/12,0),0))</f>
        <v>909891.22626757156</v>
      </c>
      <c r="BX117" s="37">
        <f>IF(BX$4=$D104,$D107*(1-$D112)-SUM($G117:BW117),IF(AND(BX$4-$H$4&gt;0,BX$4-$H$4&lt;=$D104),BX115-IF(AND(BX$4-$H$4&gt;0,BX$4-$H$4&lt;=$D104),($D107-$D113-SUM($G117:BW117))*BX110/12,0),0))</f>
        <v>914289.03386119753</v>
      </c>
      <c r="BY117" s="37">
        <f>IF(BY$4=$D104,$D107*(1-$D112)-SUM($G117:BX117),IF(AND(BY$4-$H$4&gt;0,BY$4-$H$4&lt;=$D104),BY115-IF(AND(BY$4-$H$4&gt;0,BY$4-$H$4&lt;=$D104),($D107-$D113-SUM($G117:BX117))*BY110/12,0),0))</f>
        <v>918708.09752486087</v>
      </c>
      <c r="BZ117" s="37">
        <f>IF(BZ$4=$D104,$D107*(1-$D112)-SUM($G117:BY117),IF(AND(BZ$4-$H$4&gt;0,BZ$4-$H$4&lt;=$D104),BZ115-IF(AND(BZ$4-$H$4&gt;0,BZ$4-$H$4&lt;=$D104),($D107-$D113-SUM($G117:BY117))*BZ110/12,0),0))</f>
        <v>923148.51999623049</v>
      </c>
      <c r="CA117" s="37">
        <f>IF(CA$4=$D104,$D107*(1-$D112)-SUM($G117:BZ117),IF(AND(CA$4-$H$4&gt;0,CA$4-$H$4&lt;=$D104),CA115-IF(AND(CA$4-$H$4&gt;0,CA$4-$H$4&lt;=$D104),($D107-$D113-SUM($G117:BZ117))*CA110/12,0),0))</f>
        <v>927610.40450954577</v>
      </c>
      <c r="CB117" s="37">
        <f>IF(CB$4=$D104,$D107*(1-$D112)-SUM($G117:CA117),IF(AND(CB$4-$H$4&gt;0,CB$4-$H$4&lt;=$D104),CB115-IF(AND(CB$4-$H$4&gt;0,CB$4-$H$4&lt;=$D104),($D107-$D113-SUM($G117:CA117))*CB110/12,0),0))</f>
        <v>932093.85479800869</v>
      </c>
      <c r="CC117" s="37">
        <f>IF(CC$4=$D104,$D107*(1-$D112)-SUM($G117:CB117),IF(AND(CC$4-$H$4&gt;0,CC$4-$H$4&lt;=$D104),CC115-IF(AND(CC$4-$H$4&gt;0,CC$4-$H$4&lt;=$D104),($D107-$D113-SUM($G117:CB117))*CC110/12,0),0))</f>
        <v>936598.97509619873</v>
      </c>
      <c r="CD117" s="37">
        <f>IF(CD$4=$D104,$D107*(1-$D112)-SUM($G117:CC117),IF(AND(CD$4-$H$4&gt;0,CD$4-$H$4&lt;=$D104),CD115-IF(AND(CD$4-$H$4&gt;0,CD$4-$H$4&lt;=$D104),($D107-$D113-SUM($G117:CC117))*CD110/12,0),0))</f>
        <v>941125.87014249712</v>
      </c>
      <c r="CE117" s="37">
        <f>IF(CE$4=$D104,$D107*(1-$D112)-SUM($G117:CD117),IF(AND(CE$4-$H$4&gt;0,CE$4-$H$4&lt;=$D104),CE115-IF(AND(CE$4-$H$4&gt;0,CE$4-$H$4&lt;=$D104),($D107-$D113-SUM($G117:CD117))*CE110/12,0),0))</f>
        <v>945674.64518151945</v>
      </c>
      <c r="CF117" s="37">
        <f>IF(CF$4=$D104,$D107*(1-$D112)-SUM($G117:CE117),IF(AND(CF$4-$H$4&gt;0,CF$4-$H$4&lt;=$D104),CF115-IF(AND(CF$4-$H$4&gt;0,CF$4-$H$4&lt;=$D104),($D107-$D113-SUM($G117:CE117))*CF110/12,0),0))</f>
        <v>950245.40596656315</v>
      </c>
      <c r="CG117" s="37">
        <f>IF(CG$4=$D104,$D107*(1-$D112)-SUM($G117:CF117),IF(AND(CG$4-$H$4&gt;0,CG$4-$H$4&lt;=$D104),CG115-IF(AND(CG$4-$H$4&gt;0,CG$4-$H$4&lt;=$D104),($D107-$D113-SUM($G117:CF117))*CG110/12,0),0))</f>
        <v>954838.25876206858</v>
      </c>
      <c r="CH117" s="37">
        <f>IF(CH$4=$D104,$D107*(1-$D112)-SUM($G117:CG117),IF(AND(CH$4-$H$4&gt;0,CH$4-$H$4&lt;=$D104),CH115-IF(AND(CH$4-$H$4&gt;0,CH$4-$H$4&lt;=$D104),($D107-$D113-SUM($G117:CG117))*CH110/12,0),0))</f>
        <v>959453.31034608465</v>
      </c>
      <c r="CI117" s="37">
        <f>IF(CI$4=$D104,$D107*(1-$D112)-SUM($G117:CH117),IF(AND(CI$4-$H$4&gt;0,CI$4-$H$4&lt;=$D104),CI115-IF(AND(CI$4-$H$4&gt;0,CI$4-$H$4&lt;=$D104),($D107-$D113-SUM($G117:CH117))*CI110/12,0),0))</f>
        <v>964090.66801275779</v>
      </c>
      <c r="CJ117" s="37">
        <f>IF(CJ$4=$D104,$D107*(1-$D112)-SUM($G117:CI117),IF(AND(CJ$4-$H$4&gt;0,CJ$4-$H$4&lt;=$D104),CJ115-IF(AND(CJ$4-$H$4&gt;0,CJ$4-$H$4&lt;=$D104),($D107-$D113-SUM($G117:CI117))*CJ110/12,0),0))</f>
        <v>968750.43957481952</v>
      </c>
      <c r="CK117" s="37">
        <f>IF(CK$4=$D104,$D107*(1-$D112)-SUM($G117:CJ117),IF(AND(CK$4-$H$4&gt;0,CK$4-$H$4&lt;=$D104),CK115-IF(AND(CK$4-$H$4&gt;0,CK$4-$H$4&lt;=$D104),($D107-$D113-SUM($G117:CJ117))*CK110/12,0),0))</f>
        <v>973432.73336609779</v>
      </c>
      <c r="CL117" s="37">
        <f>IF(CL$4=$D104,$D107*(1-$D112)-SUM($G117:CK117),IF(AND(CL$4-$H$4&gt;0,CL$4-$H$4&lt;=$D104),CL115-IF(AND(CL$4-$H$4&gt;0,CL$4-$H$4&lt;=$D104),($D107-$D113-SUM($G117:CK117))*CL110/12,0),0))</f>
        <v>978137.65824403428</v>
      </c>
      <c r="CM117" s="37">
        <f>IF(CM$4=$D104,$D107*(1-$D112)-SUM($G117:CL117),IF(AND(CM$4-$H$4&gt;0,CM$4-$H$4&lt;=$D104),CM115-IF(AND(CM$4-$H$4&gt;0,CM$4-$H$4&lt;=$D104),($D107-$D113-SUM($G117:CL117))*CM110/12,0),0))</f>
        <v>982865.32359221345</v>
      </c>
      <c r="CN117" s="37">
        <f>IF(CN$4=$D104,$D107*(1-$D112)-SUM($G117:CM117),IF(AND(CN$4-$H$4&gt;0,CN$4-$H$4&lt;=$D104),CN115-IF(AND(CN$4-$H$4&gt;0,CN$4-$H$4&lt;=$D104),($D107-$D113-SUM($G117:CM117))*CN110/12,0),0))</f>
        <v>987615.83932290925</v>
      </c>
      <c r="CO117" s="37">
        <f>IF(CO$4=$D104,$D107*(1-$D112)-SUM($G117:CN117),IF(AND(CO$4-$H$4&gt;0,CO$4-$H$4&lt;=$D104),CO115-IF(AND(CO$4-$H$4&gt;0,CO$4-$H$4&lt;=$D104),($D107-$D113-SUM($G117:CN117))*CO110/12,0),0))</f>
        <v>992389.31587963644</v>
      </c>
      <c r="CP117" s="37">
        <f>IF(CP$4=$D104,$D107*(1-$D112)-SUM($G117:CO117),IF(AND(CP$4-$H$4&gt;0,CP$4-$H$4&lt;=$D104),CP115-IF(AND(CP$4-$H$4&gt;0,CP$4-$H$4&lt;=$D104),($D107-$D113-SUM($G117:CO117))*CP110/12,0),0))</f>
        <v>997185.86423972109</v>
      </c>
      <c r="CQ117" s="37">
        <f>IF(CQ$4=$D104,$D107*(1-$D112)-SUM($G117:CP117),IF(AND(CQ$4-$H$4&gt;0,CQ$4-$H$4&lt;=$D104),CQ115-IF(AND(CQ$4-$H$4&gt;0,CQ$4-$H$4&lt;=$D104),($D107-$D113-SUM($G117:CP117))*CQ110/12,0),0))</f>
        <v>1002005.5959168803</v>
      </c>
      <c r="CR117" s="37">
        <f>IF(CR$4=$D104,$D107*(1-$D112)-SUM($G117:CQ117),IF(AND(CR$4-$H$4&gt;0,CR$4-$H$4&lt;=$D104),CR115-IF(AND(CR$4-$H$4&gt;0,CR$4-$H$4&lt;=$D104),($D107-$D113-SUM($G117:CQ117))*CR110/12,0),0))</f>
        <v>1006848.6229638117</v>
      </c>
      <c r="CS117" s="37">
        <f>IF(CS$4=$D104,$D107*(1-$D112)-SUM($G117:CR117),IF(AND(CS$4-$H$4&gt;0,CS$4-$H$4&lt;=$D104),CS115-IF(AND(CS$4-$H$4&gt;0,CS$4-$H$4&lt;=$D104),($D107-$D113-SUM($G117:CR117))*CS110/12,0),0))</f>
        <v>1011715.0579748033</v>
      </c>
      <c r="CT117" s="37">
        <f>IF(CT$4=$D104,$D107*(1-$D112)-SUM($G117:CS117),IF(AND(CT$4-$H$4&gt;0,CT$4-$H$4&lt;=$D104),CT115-IF(AND(CT$4-$H$4&gt;0,CT$4-$H$4&lt;=$D104),($D107-$D113-SUM($G117:CS117))*CT110/12,0),0))</f>
        <v>1016605.0140883485</v>
      </c>
      <c r="CU117" s="37">
        <f>IF(CU$4=$D104,$D107*(1-$D112)-SUM($G117:CT117),IF(AND(CU$4-$H$4&gt;0,CU$4-$H$4&lt;=$D104),CU115-IF(AND(CU$4-$H$4&gt;0,CU$4-$H$4&lt;=$D104),($D107-$D113-SUM($G117:CT117))*CU110/12,0),0))</f>
        <v>1021518.6049897755</v>
      </c>
      <c r="CV117" s="37">
        <f>IF(CV$4=$D104,$D107*(1-$D112)-SUM($G117:CU117),IF(AND(CV$4-$H$4&gt;0,CV$4-$H$4&lt;=$D104),CV115-IF(AND(CV$4-$H$4&gt;0,CV$4-$H$4&lt;=$D104),($D107-$D113-SUM($G117:CU117))*CV110/12,0),0))</f>
        <v>1026455.944913893</v>
      </c>
      <c r="CW117" s="37">
        <f>IF(CW$4=$D104,$D107*(1-$D112)-SUM($G117:CV117),IF(AND(CW$4-$H$4&gt;0,CW$4-$H$4&lt;=$D104),CW115-IF(AND(CW$4-$H$4&gt;0,CW$4-$H$4&lt;=$D104),($D107-$D113-SUM($G117:CV117))*CW110/12,0),0))</f>
        <v>1031417.1486476432</v>
      </c>
      <c r="CX117" s="37">
        <f>IF(CX$4=$D104,$D107*(1-$D112)-SUM($G117:CW117),IF(AND(CX$4-$H$4&gt;0,CX$4-$H$4&lt;=$D104),CX115-IF(AND(CX$4-$H$4&gt;0,CX$4-$H$4&lt;=$D104),($D107-$D113-SUM($G117:CW117))*CX110/12,0),0))</f>
        <v>1036402.3315327736</v>
      </c>
      <c r="CY117" s="37">
        <f>IF(CY$4=$D104,$D107*(1-$D112)-SUM($G117:CX117),IF(AND(CY$4-$H$4&gt;0,CY$4-$H$4&lt;=$D104),CY115-IF(AND(CY$4-$H$4&gt;0,CY$4-$H$4&lt;=$D104),($D107-$D113-SUM($G117:CX117))*CY110/12,0),0))</f>
        <v>1041411.609468515</v>
      </c>
      <c r="CZ117" s="37">
        <f>IF(CZ$4=$D104,$D107*(1-$D112)-SUM($G117:CY117),IF(AND(CZ$4-$H$4&gt;0,CZ$4-$H$4&lt;=$D104),CZ115-IF(AND(CZ$4-$H$4&gt;0,CZ$4-$H$4&lt;=$D104),($D107-$D113-SUM($G117:CY117))*CZ110/12,0),0))</f>
        <v>1046445.0989142796</v>
      </c>
      <c r="DA117" s="37">
        <f>IF(DA$4=$D104,$D107*(1-$D112)-SUM($G117:CZ117),IF(AND(DA$4-$H$4&gt;0,DA$4-$H$4&lt;=$D104),DA115-IF(AND(DA$4-$H$4&gt;0,DA$4-$H$4&lt;=$D104),($D107-$D113-SUM($G117:CZ117))*DA110/12,0),0))</f>
        <v>1051502.9168923656</v>
      </c>
      <c r="DB117" s="37">
        <f>IF(DB$4=$D104,$D107*(1-$D112)-SUM($G117:DA117),IF(AND(DB$4-$H$4&gt;0,DB$4-$H$4&lt;=$D104),DB115-IF(AND(DB$4-$H$4&gt;0,DB$4-$H$4&lt;=$D104),($D107-$D113-SUM($G117:DA117))*DB110/12,0),0))</f>
        <v>1056585.1809906783</v>
      </c>
      <c r="DC117" s="37">
        <f>IF(DC$4=$D104,$D107*(1-$D112)-SUM($G117:DB117),IF(AND(DC$4-$H$4&gt;0,DC$4-$H$4&lt;=$D104),DC115-IF(AND(DC$4-$H$4&gt;0,DC$4-$H$4&lt;=$D104),($D107-$D113-SUM($G117:DB117))*DC110/12,0),0))</f>
        <v>1061692.0093654664</v>
      </c>
      <c r="DD117" s="37">
        <f>IF(DD$4=$D104,$D107*(1-$D112)-SUM($G117:DC117),IF(AND(DD$4-$H$4&gt;0,DD$4-$H$4&lt;=$D104),DD115-IF(AND(DD$4-$H$4&gt;0,DD$4-$H$4&lt;=$D104),($D107-$D113-SUM($G117:DC117))*DD110/12,0),0))</f>
        <v>1066823.5207440667</v>
      </c>
      <c r="DE117" s="37">
        <f>IF(DE$4=$D104,$D107*(1-$D112)-SUM($G117:DD117),IF(AND(DE$4-$H$4&gt;0,DE$4-$H$4&lt;=$D104),DE115-IF(AND(DE$4-$H$4&gt;0,DE$4-$H$4&lt;=$D104),($D107-$D113-SUM($G117:DD117))*DE110/12,0),0))</f>
        <v>1071979.8344276631</v>
      </c>
      <c r="DF117" s="37">
        <f>IF(DF$4=$D104,$D107*(1-$D112)-SUM($G117:DE117),IF(AND(DF$4-$H$4&gt;0,DF$4-$H$4&lt;=$D104),DF115-IF(AND(DF$4-$H$4&gt;0,DF$4-$H$4&lt;=$D104),($D107-$D113-SUM($G117:DE117))*DF110/12,0),0))</f>
        <v>1077161.0702940631</v>
      </c>
      <c r="DG117" s="37">
        <f>IF(DG$4=$D104,$D107*(1-$D112)-SUM($G117:DF117),IF(AND(DG$4-$H$4&gt;0,DG$4-$H$4&lt;=$D104),DG115-IF(AND(DG$4-$H$4&gt;0,DG$4-$H$4&lt;=$D104),($D107-$D113-SUM($G117:DF117))*DG110/12,0),0))</f>
        <v>1082367.348800485</v>
      </c>
      <c r="DH117" s="37">
        <f>IF(DH$4=$D104,$D107*(1-$D112)-SUM($G117:DG117),IF(AND(DH$4-$H$4&gt;0,DH$4-$H$4&lt;=$D104),DH115-IF(AND(DH$4-$H$4&gt;0,DH$4-$H$4&lt;=$D104),($D107-$D113-SUM($G117:DG117))*DH110/12,0),0))</f>
        <v>1087598.7909863535</v>
      </c>
      <c r="DI117" s="37">
        <f>IF(DI$4=$D104,$D107*(1-$D112)-SUM($G117:DH117),IF(AND(DI$4-$H$4&gt;0,DI$4-$H$4&lt;=$D104),DI115-IF(AND(DI$4-$H$4&gt;0,DI$4-$H$4&lt;=$D104),($D107-$D113-SUM($G117:DH117))*DI110/12,0),0))</f>
        <v>1092855.5184761207</v>
      </c>
      <c r="DJ117" s="37">
        <f>IF(DJ$4=$D104,$D107*(1-$D112)-SUM($G117:DI117),IF(AND(DJ$4-$H$4&gt;0,DJ$4-$H$4&lt;=$D104),DJ115-IF(AND(DJ$4-$H$4&gt;0,DJ$4-$H$4&lt;=$D104),($D107-$D113-SUM($G117:DI117))*DJ110/12,0),0))</f>
        <v>1098137.6534820888</v>
      </c>
      <c r="DK117" s="37">
        <f>IF(DK$4=$D104,$D107*(1-$D112)-SUM($G117:DJ117),IF(AND(DK$4-$H$4&gt;0,DK$4-$H$4&lt;=$D104),DK115-IF(AND(DK$4-$H$4&gt;0,DK$4-$H$4&lt;=$D104),($D107-$D113-SUM($G117:DJ117))*DK110/12,0),0))</f>
        <v>1103445.3188072522</v>
      </c>
      <c r="DL117" s="37">
        <f>IF(DL$4=$D104,$D107*(1-$D112)-SUM($G117:DK117),IF(AND(DL$4-$H$4&gt;0,DL$4-$H$4&lt;=$D104),DL115-IF(AND(DL$4-$H$4&gt;0,DL$4-$H$4&lt;=$D104),($D107-$D113-SUM($G117:DK117))*DL110/12,0),0))</f>
        <v>1108778.6378481542</v>
      </c>
      <c r="DM117" s="37">
        <f>IF(DM$4=$D104,$D107*(1-$D112)-SUM($G117:DL117),IF(AND(DM$4-$H$4&gt;0,DM$4-$H$4&lt;=$D104),DM115-IF(AND(DM$4-$H$4&gt;0,DM$4-$H$4&lt;=$D104),($D107-$D113-SUM($G117:DL117))*DM110/12,0),0))</f>
        <v>1114137.7345977537</v>
      </c>
      <c r="DN117" s="37">
        <f>IF(DN$4=$D104,$D107*(1-$D112)-SUM($G117:DM117),IF(AND(DN$4-$H$4&gt;0,DN$4-$H$4&lt;=$D104),DN115-IF(AND(DN$4-$H$4&gt;0,DN$4-$H$4&lt;=$D104),($D107-$D113-SUM($G117:DM117))*DN110/12,0),0))</f>
        <v>1119522.733648309</v>
      </c>
      <c r="DO117" s="37">
        <f>IF(DO$4=$D104,$D107*(1-$D112)-SUM($G117:DN117),IF(AND(DO$4-$H$4&gt;0,DO$4-$H$4&lt;=$D104),DO115-IF(AND(DO$4-$H$4&gt;0,DO$4-$H$4&lt;=$D104),($D107-$D113-SUM($G117:DN117))*DO110/12,0),0))</f>
        <v>1124933.760194276</v>
      </c>
      <c r="DP117" s="37">
        <f>IF(DP$4=$D104,$D107*(1-$D112)-SUM($G117:DO117),IF(AND(DP$4-$H$4&gt;0,DP$4-$H$4&lt;=$D104),DP115-IF(AND(DP$4-$H$4&gt;0,DP$4-$H$4&lt;=$D104),($D107-$D113-SUM($G117:DO117))*DP110/12,0),0))</f>
        <v>1130370.9400352151</v>
      </c>
      <c r="DQ117" s="37">
        <f>IF(DQ$4=$D104,$D107*(1-$D112)-SUM($G117:DP117),IF(AND(DQ$4-$H$4&gt;0,DQ$4-$H$4&lt;=$D104),DQ115-IF(AND(DQ$4-$H$4&gt;0,DQ$4-$H$4&lt;=$D104),($D107-$D113-SUM($G117:DP117))*DQ110/12,0),0))</f>
        <v>1135834.3995787185</v>
      </c>
      <c r="DR117" s="37">
        <f>IF(DR$4=$D104,$D107*(1-$D112)-SUM($G117:DQ117),IF(AND(DR$4-$H$4&gt;0,DR$4-$H$4&lt;=$D104),DR115-IF(AND(DR$4-$H$4&gt;0,DR$4-$H$4&lt;=$D104),($D107-$D113-SUM($G117:DQ117))*DR110/12,0),0))</f>
        <v>1141324.265843349</v>
      </c>
      <c r="DS117" s="37">
        <f>IF(DS$4=$D104,$D107*(1-$D112)-SUM($G117:DR117),IF(AND(DS$4-$H$4&gt;0,DS$4-$H$4&lt;=$D104),DS115-IF(AND(DS$4-$H$4&gt;0,DS$4-$H$4&lt;=$D104),($D107-$D113-SUM($G117:DR117))*DS110/12,0),0))</f>
        <v>1146840.6664615921</v>
      </c>
      <c r="DT117" s="37">
        <f>IF(DT$4=$D104,$D107*(1-$D112)-SUM($G117:DS117),IF(AND(DT$4-$H$4&gt;0,DT$4-$H$4&lt;=$D104),DT115-IF(AND(DT$4-$H$4&gt;0,DT$4-$H$4&lt;=$D104),($D107-$D113-SUM($G117:DS117))*DT110/12,0),0))</f>
        <v>1152383.7296828227</v>
      </c>
      <c r="DU117" s="37">
        <f>IF(DU$4=$D104,$D107*(1-$D112)-SUM($G117:DT117),IF(AND(DU$4-$H$4&gt;0,DU$4-$H$4&lt;=$D104),DU115-IF(AND(DU$4-$H$4&gt;0,DU$4-$H$4&lt;=$D104),($D107-$D113-SUM($G117:DT117))*DU110/12,0),0))</f>
        <v>1157953.58437629</v>
      </c>
      <c r="DV117" s="37">
        <f>IF(DV$4=$D104,$D107*(1-$D112)-SUM($G117:DU117),IF(AND(DV$4-$H$4&gt;0,DV$4-$H$4&lt;=$D104),DV115-IF(AND(DV$4-$H$4&gt;0,DV$4-$H$4&lt;=$D104),($D107-$D113-SUM($G117:DU117))*DV110/12,0),0))</f>
        <v>1163550.3600341091</v>
      </c>
      <c r="DW117" s="37">
        <f>IF(DW$4=$D104,$D107*(1-$D112)-SUM($G117:DV117),IF(AND(DW$4-$H$4&gt;0,DW$4-$H$4&lt;=$D104),DW115-IF(AND(DW$4-$H$4&gt;0,DW$4-$H$4&lt;=$D104),($D107-$D113-SUM($G117:DV117))*DW110/12,0),0))</f>
        <v>1169174.1867742734</v>
      </c>
      <c r="DX117" s="37">
        <f>IF(DX$4=$D104,$D107*(1-$D112)-SUM($G117:DW117),IF(AND(DX$4-$H$4&gt;0,DX$4-$H$4&lt;=$D104),DX115-IF(AND(DX$4-$H$4&gt;0,DX$4-$H$4&lt;=$D104),($D107-$D113-SUM($G117:DW117))*DX110/12,0),0))</f>
        <v>1174825.1953436825</v>
      </c>
      <c r="DY117" s="37">
        <f>IF(DY$4=$D104,$D107*(1-$D112)-SUM($G117:DX117),IF(AND(DY$4-$H$4&gt;0,DY$4-$H$4&lt;=$D104),DY115-IF(AND(DY$4-$H$4&gt;0,DY$4-$H$4&lt;=$D104),($D107-$D113-SUM($G117:DX117))*DY110/12,0),0))</f>
        <v>1180503.5171211772</v>
      </c>
      <c r="DZ117" s="37">
        <f>IF(DZ$4=$D104,$D107*(1-$D112)-SUM($G117:DY117),IF(AND(DZ$4-$H$4&gt;0,DZ$4-$H$4&lt;=$D104),DZ115-IF(AND(DZ$4-$H$4&gt;0,DZ$4-$H$4&lt;=$D104),($D107-$D113-SUM($G117:DY117))*DZ110/12,0),0))</f>
        <v>1186209.284120596</v>
      </c>
      <c r="EA117" s="37">
        <f>IF(EA$4=$D104,$D107*(1-$D112)-SUM($G117:DZ117),IF(AND(EA$4-$H$4&gt;0,EA$4-$H$4&lt;=$D104),EA115-IF(AND(EA$4-$H$4&gt;0,EA$4-$H$4&lt;=$D104),($D107-$D113-SUM($G117:DZ117))*EA110/12,0),0))</f>
        <v>1191942.6289938455</v>
      </c>
      <c r="EB117" s="37">
        <f>IF(EB$4=$D104,$D107*(1-$D112)-SUM($G117:EA117),IF(AND(EB$4-$H$4&gt;0,EB$4-$H$4&lt;=$D104),EB115-IF(AND(EB$4-$H$4&gt;0,EB$4-$H$4&lt;=$D104),($D107-$D113-SUM($G117:EA117))*EB110/12,0),0))</f>
        <v>1197703.6850339826</v>
      </c>
      <c r="EC117" s="37">
        <f>IF(EC$4=$D104,$D107*(1-$D112)-SUM($G117:EB117),IF(AND(EC$4-$H$4&gt;0,EC$4-$H$4&lt;=$D104),EC115-IF(AND(EC$4-$H$4&gt;0,EC$4-$H$4&lt;=$D104),($D107-$D113-SUM($G117:EB117))*EC110/12,0),0))</f>
        <v>1203492.5861783135</v>
      </c>
      <c r="ED117" s="37">
        <f>IF(ED$4=$D104,$D107*(1-$D112)-SUM($G117:EC117),IF(AND(ED$4-$H$4&gt;0,ED$4-$H$4&lt;=$D104),ED115-IF(AND(ED$4-$H$4&gt;0,ED$4-$H$4&lt;=$D104),($D107-$D113-SUM($G117:EC117))*ED110/12,0),0))</f>
        <v>1209309.4670115085</v>
      </c>
      <c r="EE117" s="37">
        <f>IF(EE$4=$D104,$D107*(1-$D112)-SUM($G117:ED117),IF(AND(EE$4-$H$4&gt;0,EE$4-$H$4&lt;=$D104),EE115-IF(AND(EE$4-$H$4&gt;0,EE$4-$H$4&lt;=$D104),($D107-$D113-SUM($G117:ED117))*EE110/12,0),0))</f>
        <v>1215154.4627687307</v>
      </c>
      <c r="EF117" s="37">
        <f>IF(EF$4=$D104,$D107*(1-$D112)-SUM($G117:EE117),IF(AND(EF$4-$H$4&gt;0,EF$4-$H$4&lt;=$D104),EF115-IF(AND(EF$4-$H$4&gt;0,EF$4-$H$4&lt;=$D104),($D107-$D113-SUM($G117:EE117))*EF110/12,0),0))</f>
        <v>1221027.7093387796</v>
      </c>
      <c r="EG117" s="37">
        <f>IF(EG$4=$D104,$D107*(1-$D112)-SUM($G117:EF117),IF(AND(EG$4-$H$4&gt;0,EG$4-$H$4&lt;=$D104),EG115-IF(AND(EG$4-$H$4&gt;0,EG$4-$H$4&lt;=$D104),($D107-$D113-SUM($G117:EF117))*EG110/12,0),0))</f>
        <v>1226929.3432672508</v>
      </c>
      <c r="EH117" s="37">
        <f>IF(EH$4=$D104,$D107*(1-$D112)-SUM($G117:EG117),IF(AND(EH$4-$H$4&gt;0,EH$4-$H$4&lt;=$D104),EH115-IF(AND(EH$4-$H$4&gt;0,EH$4-$H$4&lt;=$D104),($D107-$D113-SUM($G117:EG117))*EH110/12,0),0))</f>
        <v>1232859.5017597089</v>
      </c>
      <c r="EI117" s="37">
        <f>IF(EI$4=$D104,$D107*(1-$D112)-SUM($G117:EH117),IF(AND(EI$4-$H$4&gt;0,EI$4-$H$4&lt;=$D104),EI115-IF(AND(EI$4-$H$4&gt;0,EI$4-$H$4&lt;=$D104),($D107-$D113-SUM($G117:EH117))*EI110/12,0),0))</f>
        <v>1238818.3226848808</v>
      </c>
      <c r="EJ117" s="37">
        <f>IF(EJ$4=$D104,$D107*(1-$D112)-SUM($G117:EI117),IF(AND(EJ$4-$H$4&gt;0,EJ$4-$H$4&lt;=$D104),EJ115-IF(AND(EJ$4-$H$4&gt;0,EJ$4-$H$4&lt;=$D104),($D107-$D113-SUM($G117:EI117))*EJ110/12,0),0))</f>
        <v>1244805.9445778579</v>
      </c>
      <c r="EK117" s="37">
        <f>IF(EK$4=$D104,$D107*(1-$D112)-SUM($G117:EJ117),IF(AND(EK$4-$H$4&gt;0,EK$4-$H$4&lt;=$D104),EK115-IF(AND(EK$4-$H$4&gt;0,EK$4-$H$4&lt;=$D104),($D107-$D113-SUM($G117:EJ117))*EK110/12,0),0))</f>
        <v>1250822.5066433172</v>
      </c>
      <c r="EL117" s="37">
        <f>IF(EL$4=$D104,$D107*(1-$D112)-SUM($G117:EK117),IF(AND(EL$4-$H$4&gt;0,EL$4-$H$4&lt;=$D104),EL115-IF(AND(EL$4-$H$4&gt;0,EL$4-$H$4&lt;=$D104),($D107-$D113-SUM($G117:EK117))*EL110/12,0),0))</f>
        <v>1256868.1487587602</v>
      </c>
      <c r="EM117" s="37">
        <f>IF(EM$4=$D104,$D107*(1-$D112)-SUM($G117:EL117),IF(AND(EM$4-$H$4&gt;0,EM$4-$H$4&lt;=$D104),EM115-IF(AND(EM$4-$H$4&gt;0,EM$4-$H$4&lt;=$D104),($D107-$D113-SUM($G117:EL117))*EM110/12,0),0))</f>
        <v>1262943.0114777605</v>
      </c>
      <c r="EN117" s="37">
        <f>IF(EN$4=$D104,$D107*(1-$D112)-SUM($G117:EM117),IF(AND(EN$4-$H$4&gt;0,EN$4-$H$4&lt;=$D104),EN115-IF(AND(EN$4-$H$4&gt;0,EN$4-$H$4&lt;=$D104),($D107-$D113-SUM($G117:EM117))*EN110/12,0),0))</f>
        <v>1269047.2360332366</v>
      </c>
      <c r="EO117" s="37">
        <f>IF(EO$4=$D104,$D107*(1-$D112)-SUM($G117:EN117),IF(AND(EO$4-$H$4&gt;0,EO$4-$H$4&lt;=$D104),EO115-IF(AND(EO$4-$H$4&gt;0,EO$4-$H$4&lt;=$D104),($D107-$D113-SUM($G117:EN117))*EO110/12,0),0))</f>
        <v>1275180.9643407306</v>
      </c>
      <c r="EP117" s="37">
        <f>IF(EP$4=$D104,$D107*(1-$D112)-SUM($G117:EO117),IF(AND(EP$4-$H$4&gt;0,EP$4-$H$4&lt;=$D104),EP115-IF(AND(EP$4-$H$4&gt;0,EP$4-$H$4&lt;=$D104),($D107-$D113-SUM($G117:EO117))*EP110/12,0),0))</f>
        <v>1281344.3390017105</v>
      </c>
      <c r="EQ117" s="37">
        <f>IF(EQ$4=$D104,$D107*(1-$D112)-SUM($G117:EP117),IF(AND(EQ$4-$H$4&gt;0,EQ$4-$H$4&lt;=$D104),EQ115-IF(AND(EQ$4-$H$4&gt;0,EQ$4-$H$4&lt;=$D104),($D107-$D113-SUM($G117:EP117))*EQ110/12,0),0))</f>
        <v>1287537.5033068857</v>
      </c>
      <c r="ER117" s="37">
        <f>IF(ER$4=$D104,$D107*(1-$D112)-SUM($G117:EQ117),IF(AND(ER$4-$H$4&gt;0,ER$4-$H$4&lt;=$D104),ER115-IF(AND(ER$4-$H$4&gt;0,ER$4-$H$4&lt;=$D104),($D107-$D113-SUM($G117:EQ117))*ER110/12,0),0))</f>
        <v>1293760.6012395355</v>
      </c>
      <c r="ES117" s="37">
        <f>IF(ES$4=$D104,$D107*(1-$D112)-SUM($G117:ER117),IF(AND(ES$4-$H$4&gt;0,ES$4-$H$4&lt;=$D104),ES115-IF(AND(ES$4-$H$4&gt;0,ES$4-$H$4&lt;=$D104),($D107-$D113-SUM($G117:ER117))*ES110/12,0),0))</f>
        <v>1300013.7774788598</v>
      </c>
      <c r="ET117" s="37">
        <f>IF(ET$4=$D104,$D107*(1-$D112)-SUM($G117:ES117),IF(AND(ET$4-$H$4&gt;0,ET$4-$H$4&lt;=$D104),ET115-IF(AND(ET$4-$H$4&gt;0,ET$4-$H$4&lt;=$D104),($D107-$D113-SUM($G117:ES117))*ET110/12,0),0))</f>
        <v>1306297.177403341</v>
      </c>
      <c r="EU117" s="37">
        <f>IF(EU$4=$D104,$D107*(1-$D112)-SUM($G117:ET117),IF(AND(EU$4-$H$4&gt;0,EU$4-$H$4&lt;=$D104),EU115-IF(AND(EU$4-$H$4&gt;0,EU$4-$H$4&lt;=$D104),($D107-$D113-SUM($G117:ET117))*EU110/12,0),0))</f>
        <v>1312610.9470941238</v>
      </c>
      <c r="EV117" s="37">
        <f>IF(EV$4=$D104,$D107*(1-$D112)-SUM($G117:EU117),IF(AND(EV$4-$H$4&gt;0,EV$4-$H$4&lt;=$D104),EV115-IF(AND(EV$4-$H$4&gt;0,EV$4-$H$4&lt;=$D104),($D107-$D113-SUM($G117:EU117))*EV110/12,0),0))</f>
        <v>1318955.2333384119</v>
      </c>
      <c r="EW117" s="37">
        <f>IF(EW$4=$D104,$D107*(1-$D112)-SUM($G117:EV117),IF(AND(EW$4-$H$4&gt;0,EW$4-$H$4&lt;=$D104),EW115-IF(AND(EW$4-$H$4&gt;0,EW$4-$H$4&lt;=$D104),($D107-$D113-SUM($G117:EV117))*EW110/12,0),0))</f>
        <v>1325330.1836328814</v>
      </c>
      <c r="EX117" s="37">
        <f>IF(EX$4=$D104,$D107*(1-$D112)-SUM($G117:EW117),IF(AND(EX$4-$H$4&gt;0,EX$4-$H$4&lt;=$D104),EX115-IF(AND(EX$4-$H$4&gt;0,EX$4-$H$4&lt;=$D104),($D107-$D113-SUM($G117:EW117))*EX110/12,0),0))</f>
        <v>1331735.9461871069</v>
      </c>
      <c r="EY117" s="37">
        <f>IF(EY$4=$D104,$D107*(1-$D112)-SUM($G117:EX117),IF(AND(EY$4-$H$4&gt;0,EY$4-$H$4&lt;=$D104),EY115-IF(AND(EY$4-$H$4&gt;0,EY$4-$H$4&lt;=$D104),($D107-$D113-SUM($G117:EX117))*EY110/12,0),0))</f>
        <v>1338172.6699270112</v>
      </c>
      <c r="EZ117" s="37">
        <f>IF(EZ$4=$D104,$D107*(1-$D112)-SUM($G117:EY117),IF(AND(EZ$4-$H$4&gt;0,EZ$4-$H$4&lt;=$D104),EZ115-IF(AND(EZ$4-$H$4&gt;0,EZ$4-$H$4&lt;=$D104),($D107-$D113-SUM($G117:EY117))*EZ110/12,0),0))</f>
        <v>1344640.5044983253</v>
      </c>
      <c r="FA117" s="37">
        <f>IF(FA$4=$D104,$D107*(1-$D112)-SUM($G117:EZ117),IF(AND(FA$4-$H$4&gt;0,FA$4-$H$4&lt;=$D104),FA115-IF(AND(FA$4-$H$4&gt;0,FA$4-$H$4&lt;=$D104),($D107-$D113-SUM($G117:EZ117))*FA110/12,0),0))</f>
        <v>1351139.6002700669</v>
      </c>
      <c r="FB117" s="37">
        <f>IF(FB$4=$D104,$D107*(1-$D112)-SUM($G117:FA117),IF(AND(FB$4-$H$4&gt;0,FB$4-$H$4&lt;=$D104),FB115-IF(AND(FB$4-$H$4&gt;0,FB$4-$H$4&lt;=$D104),($D107-$D113-SUM($G117:FA117))*FB110/12,0),0))</f>
        <v>1357670.1083380389</v>
      </c>
      <c r="FC117" s="37">
        <f>IF(FC$4=$D104,$D107*(1-$D112)-SUM($G117:FB117),IF(AND(FC$4-$H$4&gt;0,FC$4-$H$4&lt;=$D104),FC115-IF(AND(FC$4-$H$4&gt;0,FC$4-$H$4&lt;=$D104),($D107-$D113-SUM($G117:FB117))*FC110/12,0),0))</f>
        <v>1364232.180528339</v>
      </c>
      <c r="FD117" s="37">
        <f>IF(FD$4=$D104,$D107*(1-$D112)-SUM($G117:FC117),IF(AND(FD$4-$H$4&gt;0,FD$4-$H$4&lt;=$D104),FD115-IF(AND(FD$4-$H$4&gt;0,FD$4-$H$4&lt;=$D104),($D107-$D113-SUM($G117:FC117))*FD110/12,0),0))</f>
        <v>1370825.969400893</v>
      </c>
      <c r="FE117" s="37">
        <f>IF(FE$4=$D104,$D107*(1-$D112)-SUM($G117:FD117),IF(AND(FE$4-$H$4&gt;0,FE$4-$H$4&lt;=$D104),FE115-IF(AND(FE$4-$H$4&gt;0,FE$4-$H$4&lt;=$D104),($D107-$D113-SUM($G117:FD117))*FE110/12,0),0))</f>
        <v>1377451.6282529971</v>
      </c>
      <c r="FF117" s="37">
        <f>IF(FF$4=$D104,$D107*(1-$D112)-SUM($G117:FE117),IF(AND(FF$4-$H$4&gt;0,FF$4-$H$4&lt;=$D104),FF115-IF(AND(FF$4-$H$4&gt;0,FF$4-$H$4&lt;=$D104),($D107-$D113-SUM($G117:FE117))*FF110/12,0),0))</f>
        <v>1384109.3111228868</v>
      </c>
      <c r="FG117" s="37">
        <f>IF(FG$4=$D104,$D107*(1-$D112)-SUM($G117:FF117),IF(AND(FG$4-$H$4&gt;0,FG$4-$H$4&lt;=$D104),FG115-IF(AND(FG$4-$H$4&gt;0,FG$4-$H$4&lt;=$D104),($D107-$D113-SUM($G117:FF117))*FG110/12,0),0))</f>
        <v>1390799.1727933139</v>
      </c>
      <c r="FH117" s="37">
        <f>IF(FH$4=$D104,$D107*(1-$D112)-SUM($G117:FG117),IF(AND(FH$4-$H$4&gt;0,FH$4-$H$4&lt;=$D104),FH115-IF(AND(FH$4-$H$4&gt;0,FH$4-$H$4&lt;=$D104),($D107-$D113-SUM($G117:FG117))*FH110/12,0),0))</f>
        <v>1397521.3687951481</v>
      </c>
      <c r="FI117" s="37">
        <f>IF(FI$4=$D104,$D107*(1-$D112)-SUM($G117:FH117),IF(AND(FI$4-$H$4&gt;0,FI$4-$H$4&lt;=$D104),FI115-IF(AND(FI$4-$H$4&gt;0,FI$4-$H$4&lt;=$D104),($D107-$D113-SUM($G117:FH117))*FI110/12,0),0))</f>
        <v>1404276.0554109914</v>
      </c>
      <c r="FJ117" s="37">
        <f>IF(FJ$4=$D104,$D107*(1-$D112)-SUM($G117:FI117),IF(AND(FJ$4-$H$4&gt;0,FJ$4-$H$4&lt;=$D104),FJ115-IF(AND(FJ$4-$H$4&gt;0,FJ$4-$H$4&lt;=$D104),($D107-$D113-SUM($G117:FI117))*FJ110/12,0),0))</f>
        <v>1411063.3896788117</v>
      </c>
      <c r="FK117" s="37">
        <f>IF(FK$4=$D104,$D107*(1-$D112)-SUM($G117:FJ117),IF(AND(FK$4-$H$4&gt;0,FK$4-$H$4&lt;=$D104),FK115-IF(AND(FK$4-$H$4&gt;0,FK$4-$H$4&lt;=$D104),($D107-$D113-SUM($G117:FJ117))*FK110/12,0),0))</f>
        <v>1417883.5293955924</v>
      </c>
      <c r="FL117" s="37">
        <f>IF(FL$4=$D104,$D107*(1-$D112)-SUM($G117:FK117),IF(AND(FL$4-$H$4&gt;0,FL$4-$H$4&lt;=$D104),FL115-IF(AND(FL$4-$H$4&gt;0,FL$4-$H$4&lt;=$D104),($D107-$D113-SUM($G117:FK117))*FL110/12,0),0))</f>
        <v>1424736.6331210043</v>
      </c>
      <c r="FM117" s="37">
        <f>IF(FM$4=$D104,$D107*(1-$D112)-SUM($G117:FL117),IF(AND(FM$4-$H$4&gt;0,FM$4-$H$4&lt;=$D104),FM115-IF(AND(FM$4-$H$4&gt;0,FM$4-$H$4&lt;=$D104),($D107-$D113-SUM($G117:FL117))*FM110/12,0),0))</f>
        <v>1431622.8601810895</v>
      </c>
      <c r="FN117" s="37">
        <f>IF(FN$4=$D104,$D107*(1-$D112)-SUM($G117:FM117),IF(AND(FN$4-$H$4&gt;0,FN$4-$H$4&lt;=$D104),FN115-IF(AND(FN$4-$H$4&gt;0,FN$4-$H$4&lt;=$D104),($D107-$D113-SUM($G117:FM117))*FN110/12,0),0))</f>
        <v>1438542.3706719643</v>
      </c>
      <c r="FO117" s="37">
        <f>IF(FO$4=$D104,$D107*(1-$D112)-SUM($G117:FN117),IF(AND(FO$4-$H$4&gt;0,FO$4-$H$4&lt;=$D104),FO115-IF(AND(FO$4-$H$4&gt;0,FO$4-$H$4&lt;=$D104),($D107-$D113-SUM($G117:FN117))*FO110/12,0),0))</f>
        <v>1445495.3254635455</v>
      </c>
      <c r="FP117" s="37">
        <f>IF(FP$4=$D104,$D107*(1-$D112)-SUM($G117:FO117),IF(AND(FP$4-$H$4&gt;0,FP$4-$H$4&lt;=$D104),FP115-IF(AND(FP$4-$H$4&gt;0,FP$4-$H$4&lt;=$D104),($D107-$D113-SUM($G117:FO117))*FP110/12,0),0))</f>
        <v>1452481.8862032862</v>
      </c>
      <c r="FQ117" s="37">
        <f>IF(FQ$4=$D104,$D107*(1-$D112)-SUM($G117:FP117),IF(AND(FQ$4-$H$4&gt;0,FQ$4-$H$4&lt;=$D104),FQ115-IF(AND(FQ$4-$H$4&gt;0,FQ$4-$H$4&lt;=$D104),($D107-$D113-SUM($G117:FP117))*FQ110/12,0),0))</f>
        <v>1459502.2153199352</v>
      </c>
      <c r="FR117" s="37">
        <f>IF(FR$4=$D104,$D107*(1-$D112)-SUM($G117:FQ117),IF(AND(FR$4-$H$4&gt;0,FR$4-$H$4&lt;=$D104),FR115-IF(AND(FR$4-$H$4&gt;0,FR$4-$H$4&lt;=$D104),($D107-$D113-SUM($G117:FQ117))*FR110/12,0),0))</f>
        <v>1466556.4760273146</v>
      </c>
      <c r="FS117" s="37">
        <f>IF(FS$4=$D104,$D107*(1-$D112)-SUM($G117:FR117),IF(AND(FS$4-$H$4&gt;0,FS$4-$H$4&lt;=$D104),FS115-IF(AND(FS$4-$H$4&gt;0,FS$4-$H$4&lt;=$D104),($D107-$D113-SUM($G117:FR117))*FS110/12,0),0))</f>
        <v>1473644.8323281137</v>
      </c>
      <c r="FT117" s="37">
        <f>IF(FT$4=$D104,$D107*(1-$D112)-SUM($G117:FS117),IF(AND(FT$4-$H$4&gt;0,FT$4-$H$4&lt;=$D104),FT115-IF(AND(FT$4-$H$4&gt;0,FT$4-$H$4&lt;=$D104),($D107-$D113-SUM($G117:FS117))*FT110/12,0),0))</f>
        <v>1480767.4490176998</v>
      </c>
      <c r="FU117" s="37">
        <f>IF(FU$4=$D104,$D107*(1-$D112)-SUM($G117:FT117),IF(AND(FU$4-$H$4&gt;0,FU$4-$H$4&lt;=$D104),FU115-IF(AND(FU$4-$H$4&gt;0,FU$4-$H$4&lt;=$D104),($D107-$D113-SUM($G117:FT117))*FU110/12,0),0))</f>
        <v>1487924.4916879516</v>
      </c>
      <c r="FV117" s="37">
        <f>IF(FV$4=$D104,$D107*(1-$D112)-SUM($G117:FU117),IF(AND(FV$4-$H$4&gt;0,FV$4-$H$4&lt;=$D104),FV115-IF(AND(FV$4-$H$4&gt;0,FV$4-$H$4&lt;=$D104),($D107-$D113-SUM($G117:FU117))*FV110/12,0),0))</f>
        <v>1495116.1267311103</v>
      </c>
      <c r="FW117" s="37">
        <f>IF(FW$4=$D104,$D107*(1-$D112)-SUM($G117:FV117),IF(AND(FW$4-$H$4&gt;0,FW$4-$H$4&lt;=$D104),FW115-IF(AND(FW$4-$H$4&gt;0,FW$4-$H$4&lt;=$D104),($D107-$D113-SUM($G117:FV117))*FW110/12,0),0))</f>
        <v>1502342.5213436438</v>
      </c>
      <c r="FX117" s="37">
        <f>IF(FX$4=$D104,$D107*(1-$D112)-SUM($G117:FW117),IF(AND(FX$4-$H$4&gt;0,FX$4-$H$4&lt;=$D104),FX115-IF(AND(FX$4-$H$4&gt;0,FX$4-$H$4&lt;=$D104),($D107-$D113-SUM($G117:FW117))*FX110/12,0),0))</f>
        <v>1509603.843530138</v>
      </c>
      <c r="FY117" s="37">
        <f>IF(FY$4=$D104,$D107*(1-$D112)-SUM($G117:FX117),IF(AND(FY$4-$H$4&gt;0,FY$4-$H$4&lt;=$D104),FY115-IF(AND(FY$4-$H$4&gt;0,FY$4-$H$4&lt;=$D104),($D107-$D113-SUM($G117:FX117))*FY110/12,0),0))</f>
        <v>1516900.2621072005</v>
      </c>
      <c r="FZ117" s="37">
        <f>IF(FZ$4=$D104,$D107*(1-$D112)-SUM($G117:FY117),IF(AND(FZ$4-$H$4&gt;0,FZ$4-$H$4&lt;=$D104),FZ115-IF(AND(FZ$4-$H$4&gt;0,FZ$4-$H$4&lt;=$D104),($D107-$D113-SUM($G117:FY117))*FZ110/12,0),0))</f>
        <v>1524231.9467073851</v>
      </c>
      <c r="GA117" s="37">
        <f>IF(GA$4=$D104,$D107*(1-$D112)-SUM($G117:FZ117),IF(AND(GA$4-$H$4&gt;0,GA$4-$H$4&lt;=$D104),GA115-IF(AND(GA$4-$H$4&gt;0,GA$4-$H$4&lt;=$D104),($D107-$D113-SUM($G117:FZ117))*GA110/12,0),0))</f>
        <v>1531599.0677831373</v>
      </c>
      <c r="GB117" s="37">
        <f>IF(GB$4=$D104,$D107*(1-$D112)-SUM($G117:GA117),IF(AND(GB$4-$H$4&gt;0,GB$4-$H$4&lt;=$D104),GB115-IF(AND(GB$4-$H$4&gt;0,GB$4-$H$4&lt;=$D104),($D107-$D113-SUM($G117:GA117))*GB110/12,0),0))</f>
        <v>1539001.7966107558</v>
      </c>
      <c r="GC117" s="37">
        <f>IF(GC$4=$D104,$D107*(1-$D112)-SUM($G117:GB117),IF(AND(GC$4-$H$4&gt;0,GC$4-$H$4&lt;=$D104),GC115-IF(AND(GC$4-$H$4&gt;0,GC$4-$H$4&lt;=$D104),($D107-$D113-SUM($G117:GB117))*GC110/12,0),0))</f>
        <v>1546440.3052943749</v>
      </c>
      <c r="GD117" s="37">
        <f>IF(GD$4=$D104,$D107*(1-$D112)-SUM($G117:GC117),IF(AND(GD$4-$H$4&gt;0,GD$4-$H$4&lt;=$D104),GD115-IF(AND(GD$4-$H$4&gt;0,GD$4-$H$4&lt;=$D104),($D107-$D113-SUM($G117:GC117))*GD110/12,0),0))</f>
        <v>1553914.7667699642</v>
      </c>
      <c r="GE117" s="37">
        <f>IF(GE$4=$D104,$D107*(1-$D112)-SUM($G117:GD117),IF(AND(GE$4-$H$4&gt;0,GE$4-$H$4&lt;=$D104),GE115-IF(AND(GE$4-$H$4&gt;0,GE$4-$H$4&lt;=$D104),($D107-$D113-SUM($G117:GD117))*GE110/12,0),0))</f>
        <v>1561425.3548093522</v>
      </c>
      <c r="GF117" s="37">
        <f>IF(GF$4=$D104,$D107*(1-$D112)-SUM($G117:GE117),IF(AND(GF$4-$H$4&gt;0,GF$4-$H$4&lt;=$D104),GF115-IF(AND(GF$4-$H$4&gt;0,GF$4-$H$4&lt;=$D104),($D107-$D113-SUM($G117:GE117))*GF110/12,0),0))</f>
        <v>1568972.2440242646</v>
      </c>
      <c r="GG117" s="37">
        <f>IF(GG$4=$D104,$D107*(1-$D112)-SUM($G117:GF117),IF(AND(GG$4-$H$4&gt;0,GG$4-$H$4&lt;=$D104),GG115-IF(AND(GG$4-$H$4&gt;0,GG$4-$H$4&lt;=$D104),($D107-$D113-SUM($G117:GF117))*GG110/12,0),0))</f>
        <v>1576555.6098703817</v>
      </c>
      <c r="GH117" s="37">
        <f>IF(GH$4=$D104,$D107*(1-$D112)-SUM($G117:GG117),IF(AND(GH$4-$H$4&gt;0,GH$4-$H$4&lt;=$D104),GH115-IF(AND(GH$4-$H$4&gt;0,GH$4-$H$4&lt;=$D104),($D107-$D113-SUM($G117:GG117))*GH110/12,0),0))</f>
        <v>1584175.6286514215</v>
      </c>
      <c r="GI117" s="37">
        <f>IF(GI$4=$D104,$D107*(1-$D112)-SUM($G117:GH117),IF(AND(GI$4-$H$4&gt;0,GI$4-$H$4&lt;=$D104),GI115-IF(AND(GI$4-$H$4&gt;0,GI$4-$H$4&lt;=$D104),($D107-$D113-SUM($G117:GH117))*GI110/12,0),0))</f>
        <v>1591832.4775232365</v>
      </c>
      <c r="GJ117" s="37">
        <f>IF(GJ$4=$D104,$D107*(1-$D112)-SUM($G117:GI117),IF(AND(GJ$4-$H$4&gt;0,GJ$4-$H$4&lt;=$D104),GJ115-IF(AND(GJ$4-$H$4&gt;0,GJ$4-$H$4&lt;=$D104),($D107-$D113-SUM($G117:GI117))*GJ110/12,0),0))</f>
        <v>1599526.3344979323</v>
      </c>
      <c r="GK117" s="37">
        <f>IF(GK$4=$D104,$D107*(1-$D112)-SUM($G117:GJ117),IF(AND(GK$4-$H$4&gt;0,GK$4-$H$4&lt;=$D104),GK115-IF(AND(GK$4-$H$4&gt;0,GK$4-$H$4&lt;=$D104),($D107-$D113-SUM($G117:GJ117))*GK110/12,0),0))</f>
        <v>1607257.3784480058</v>
      </c>
      <c r="GL117" s="37">
        <f>IF(GL$4=$D104,$D107*(1-$D112)-SUM($G117:GK117),IF(AND(GL$4-$H$4&gt;0,GL$4-$H$4&lt;=$D104),GL115-IF(AND(GL$4-$H$4&gt;0,GL$4-$H$4&lt;=$D104),($D107-$D113-SUM($G117:GK117))*GL110/12,0),0))</f>
        <v>1615025.7891105046</v>
      </c>
      <c r="GM117" s="37">
        <f>IF(GM$4=$D104,$D107*(1-$D112)-SUM($G117:GL117),IF(AND(GM$4-$H$4&gt;0,GM$4-$H$4&lt;=$D104),GM115-IF(AND(GM$4-$H$4&gt;0,GM$4-$H$4&lt;=$D104),($D107-$D113-SUM($G117:GL117))*GM110/12,0),0))</f>
        <v>1622831.7470912053</v>
      </c>
      <c r="GN117" s="37">
        <f>IF(GN$4=$D104,$D107*(1-$D112)-SUM($G117:GM117),IF(AND(GN$4-$H$4&gt;0,GN$4-$H$4&lt;=$D104),GN115-IF(AND(GN$4-$H$4&gt;0,GN$4-$H$4&lt;=$D104),($D107-$D113-SUM($G117:GM117))*GN110/12,0),0))</f>
        <v>1630675.4338688129</v>
      </c>
      <c r="GO117" s="37">
        <f>IF(GO$4=$D104,$D107*(1-$D112)-SUM($G117:GN117),IF(AND(GO$4-$H$4&gt;0,GO$4-$H$4&lt;=$D104),GO115-IF(AND(GO$4-$H$4&gt;0,GO$4-$H$4&lt;=$D104),($D107-$D113-SUM($G117:GN117))*GO110/12,0),0))</f>
        <v>1638557.0317991786</v>
      </c>
      <c r="GP117" s="37">
        <f>IF(GP$4=$D104,$D107*(1-$D112)-SUM($G117:GO117),IF(AND(GP$4-$H$4&gt;0,GP$4-$H$4&lt;=$D104),GP115-IF(AND(GP$4-$H$4&gt;0,GP$4-$H$4&lt;=$D104),($D107-$D113-SUM($G117:GO117))*GP110/12,0),0))</f>
        <v>1646476.7241195412</v>
      </c>
      <c r="GQ117" s="37">
        <f>IF(GQ$4=$D104,$D107*(1-$D112)-SUM($G117:GP117),IF(AND(GQ$4-$H$4&gt;0,GQ$4-$H$4&lt;=$D104),GQ115-IF(AND(GQ$4-$H$4&gt;0,GQ$4-$H$4&lt;=$D104),($D107-$D113-SUM($G117:GP117))*GQ110/12,0),0))</f>
        <v>1654434.694952786</v>
      </c>
      <c r="GR117" s="37">
        <f>IF(GR$4=$D104,$D107*(1-$D112)-SUM($G117:GQ117),IF(AND(GR$4-$H$4&gt;0,GR$4-$H$4&lt;=$D104),GR115-IF(AND(GR$4-$H$4&gt;0,GR$4-$H$4&lt;=$D104),($D107-$D113-SUM($G117:GQ117))*GR110/12,0),0))</f>
        <v>1662431.1293117243</v>
      </c>
      <c r="GS117" s="37">
        <f>IF(GS$4=$D104,$D107*(1-$D112)-SUM($G117:GR117),IF(AND(GS$4-$H$4&gt;0,GS$4-$H$4&lt;=$D104),GS115-IF(AND(GS$4-$H$4&gt;0,GS$4-$H$4&lt;=$D104),($D107-$D113-SUM($G117:GR117))*GS110/12,0),0))</f>
        <v>1670466.213103398</v>
      </c>
      <c r="GT117" s="37">
        <f>IF(GT$4=$D104,$D107*(1-$D112)-SUM($G117:GS117),IF(AND(GT$4-$H$4&gt;0,GT$4-$H$4&lt;=$D104),GT115-IF(AND(GT$4-$H$4&gt;0,GT$4-$H$4&lt;=$D104),($D107-$D113-SUM($G117:GS117))*GT110/12,0),0))</f>
        <v>1678540.1331333972</v>
      </c>
      <c r="GU117" s="37">
        <f>IF(GU$4=$D104,$D107*(1-$D112)-SUM($G117:GT117),IF(AND(GU$4-$H$4&gt;0,GU$4-$H$4&lt;=$D104),GU115-IF(AND(GU$4-$H$4&gt;0,GU$4-$H$4&lt;=$D104),($D107-$D113-SUM($G117:GT117))*GU110/12,0),0))</f>
        <v>1686653.0771102088</v>
      </c>
      <c r="GV117" s="37">
        <f>IF(GV$4=$D104,$D107*(1-$D112)-SUM($G117:GU117),IF(AND(GV$4-$H$4&gt;0,GV$4-$H$4&lt;=$D104),GV115-IF(AND(GV$4-$H$4&gt;0,GV$4-$H$4&lt;=$D104),($D107-$D113-SUM($G117:GU117))*GV110/12,0),0))</f>
        <v>1694805.2336495749</v>
      </c>
      <c r="GW117" s="37">
        <f>IF(GW$4=$D104,$D107*(1-$D112)-SUM($G117:GV117),IF(AND(GW$4-$H$4&gt;0,GW$4-$H$4&lt;=$D104),GW115-IF(AND(GW$4-$H$4&gt;0,GW$4-$H$4&lt;=$D104),($D107-$D113-SUM($G117:GV117))*GW110/12,0),0))</f>
        <v>1702996.792278881</v>
      </c>
      <c r="GX117" s="37">
        <f>IF(GX$4=$D104,$D107*(1-$D112)-SUM($G117:GW117),IF(AND(GX$4-$H$4&gt;0,GX$4-$H$4&lt;=$D104),GX115-IF(AND(GX$4-$H$4&gt;0,GX$4-$H$4&lt;=$D104),($D107-$D113-SUM($G117:GW117))*GX110/12,0),0))</f>
        <v>1711227.9434415626</v>
      </c>
      <c r="GY117" s="37">
        <f>IF(GY$4=$D104,$D107*(1-$D112)-SUM($G117:GX117),IF(AND(GY$4-$H$4&gt;0,GY$4-$H$4&lt;=$D104),GY115-IF(AND(GY$4-$H$4&gt;0,GY$4-$H$4&lt;=$D104),($D107-$D113-SUM($G117:GX117))*GY110/12,0),0))</f>
        <v>1719498.87850153</v>
      </c>
      <c r="GZ117" s="37">
        <f>IF(GZ$4=$D104,$D107*(1-$D112)-SUM($G117:GY117),IF(AND(GZ$4-$H$4&gt;0,GZ$4-$H$4&lt;=$D104),GZ115-IF(AND(GZ$4-$H$4&gt;0,GZ$4-$H$4&lt;=$D104),($D107-$D113-SUM($G117:GY117))*GZ110/12,0),0))</f>
        <v>1727809.7897476207</v>
      </c>
      <c r="HA117" s="37">
        <f>IF(HA$4=$D104,$D107*(1-$D112)-SUM($G117:GZ117),IF(AND(HA$4-$H$4&gt;0,HA$4-$H$4&lt;=$D104),HA115-IF(AND(HA$4-$H$4&gt;0,HA$4-$H$4&lt;=$D104),($D107-$D113-SUM($G117:GZ117))*HA110/12,0),0))</f>
        <v>1736160.8703980674</v>
      </c>
      <c r="HB117" s="37">
        <f>IF(HB$4=$D104,$D107*(1-$D112)-SUM($G117:HA117),IF(AND(HB$4-$H$4&gt;0,HB$4-$H$4&lt;=$D104),HB115-IF(AND(HB$4-$H$4&gt;0,HB$4-$H$4&lt;=$D104),($D107-$D113-SUM($G117:HA117))*HB110/12,0),0))</f>
        <v>1744552.3146049916</v>
      </c>
      <c r="HC117" s="37">
        <f>IF(HC$4=$D104,$D107*(1-$D112)-SUM($G117:HB117),IF(AND(HC$4-$H$4&gt;0,HC$4-$H$4&lt;=$D104),HC115-IF(AND(HC$4-$H$4&gt;0,HC$4-$H$4&lt;=$D104),($D107-$D113-SUM($G117:HB117))*HC110/12,0),0))</f>
        <v>1752984.3174589158</v>
      </c>
      <c r="HD117" s="37">
        <f>IF(HD$4=$D104,$D107*(1-$D112)-SUM($G117:HC117),IF(AND(HD$4-$H$4&gt;0,HD$4-$H$4&lt;=$D104),HD115-IF(AND(HD$4-$H$4&gt;0,HD$4-$H$4&lt;=$D104),($D107-$D113-SUM($G117:HC117))*HD110/12,0),0))</f>
        <v>1761457.0749933007</v>
      </c>
      <c r="HE117" s="37">
        <f>IF(HE$4=$D104,$D107*(1-$D112)-SUM($G117:HD117),IF(AND(HE$4-$H$4&gt;0,HE$4-$H$4&lt;=$D104),HE115-IF(AND(HE$4-$H$4&gt;0,HE$4-$H$4&lt;=$D104),($D107-$D113-SUM($G117:HD117))*HE110/12,0),0))</f>
        <v>1769970.7841891015</v>
      </c>
      <c r="HF117" s="37">
        <f>IF(HF$4=$D104,$D107*(1-$D112)-SUM($G117:HE117),IF(AND(HF$4-$H$4&gt;0,HF$4-$H$4&lt;=$D104),HF115-IF(AND(HF$4-$H$4&gt;0,HF$4-$H$4&lt;=$D104),($D107-$D113-SUM($G117:HE117))*HF110/12,0),0))</f>
        <v>1778525.6429793488</v>
      </c>
      <c r="HG117" s="37">
        <f>IF(HG$4=$D104,$D107*(1-$D112)-SUM($G117:HF117),IF(AND(HG$4-$H$4&gt;0,HG$4-$H$4&lt;=$D104),HG115-IF(AND(HG$4-$H$4&gt;0,HG$4-$H$4&lt;=$D104),($D107-$D113-SUM($G117:HF117))*HG110/12,0),0))</f>
        <v>1787121.8502537489</v>
      </c>
      <c r="HH117" s="37">
        <f>IF(HH$4=$D104,$D107*(1-$D112)-SUM($G117:HG117),IF(AND(HH$4-$H$4&gt;0,HH$4-$H$4&lt;=$D104),HH115-IF(AND(HH$4-$H$4&gt;0,HH$4-$H$4&lt;=$D104),($D107-$D113-SUM($G117:HG117))*HH110/12,0),0))</f>
        <v>1795759.605863309</v>
      </c>
      <c r="HI117" s="37">
        <f>IF(HI$4=$D104,$D107*(1-$D112)-SUM($G117:HH117),IF(AND(HI$4-$H$4&gt;0,HI$4-$H$4&lt;=$D104),HI115-IF(AND(HI$4-$H$4&gt;0,HI$4-$H$4&lt;=$D104),($D107-$D113-SUM($G117:HH117))*HI110/12,0),0))</f>
        <v>1804439.1106249816</v>
      </c>
      <c r="HJ117" s="37">
        <f>IF(HJ$4=$D104,$D107*(1-$D112)-SUM($G117:HI117),IF(AND(HJ$4-$H$4&gt;0,HJ$4-$H$4&lt;=$D104),HJ115-IF(AND(HJ$4-$H$4&gt;0,HJ$4-$H$4&lt;=$D104),($D107-$D113-SUM($G117:HI117))*HJ110/12,0),0))</f>
        <v>1813160.5663263355</v>
      </c>
      <c r="HK117" s="37">
        <f>IF(HK$4=$D104,$D107*(1-$D112)-SUM($G117:HJ117),IF(AND(HK$4-$H$4&gt;0,HK$4-$H$4&lt;=$D104),HK115-IF(AND(HK$4-$H$4&gt;0,HK$4-$H$4&lt;=$D104),($D107-$D113-SUM($G117:HJ117))*HK110/12,0),0))</f>
        <v>1821924.1757302466</v>
      </c>
      <c r="HL117" s="37">
        <f>IF(HL$4=$D104,$D107*(1-$D112)-SUM($G117:HK117),IF(AND(HL$4-$H$4&gt;0,HL$4-$H$4&lt;=$D104),HL115-IF(AND(HL$4-$H$4&gt;0,HL$4-$H$4&lt;=$D104),($D107-$D113-SUM($G117:HK117))*HL110/12,0),0))</f>
        <v>1830730.1425796093</v>
      </c>
      <c r="HM117" s="37">
        <f>IF(HM$4=$D104,$D107*(1-$D112)-SUM($G117:HL117),IF(AND(HM$4-$H$4&gt;0,HM$4-$H$4&lt;=$D104),HM115-IF(AND(HM$4-$H$4&gt;0,HM$4-$H$4&lt;=$D104),($D107-$D113-SUM($G117:HL117))*HM110/12,0),0))</f>
        <v>1839578.6716020773</v>
      </c>
      <c r="HN117" s="37">
        <f>IF(HN$4=$D104,$D107*(1-$D112)-SUM($G117:HM117),IF(AND(HN$4-$H$4&gt;0,HN$4-$H$4&lt;=$D104),HN115-IF(AND(HN$4-$H$4&gt;0,HN$4-$H$4&lt;=$D104),($D107-$D113-SUM($G117:HM117))*HN110/12,0),0))</f>
        <v>1848469.9685148208</v>
      </c>
      <c r="HO117" s="37">
        <f>IF(HO$4=$D104,$D107*(1-$D112)-SUM($G117:HN117),IF(AND(HO$4-$H$4&gt;0,HO$4-$H$4&lt;=$D104),HO115-IF(AND(HO$4-$H$4&gt;0,HO$4-$H$4&lt;=$D104),($D107-$D113-SUM($G117:HN117))*HO110/12,0),0))</f>
        <v>1857404.2400293087</v>
      </c>
      <c r="HP117" s="37">
        <f>IF(HP$4=$D104,$D107*(1-$D112)-SUM($G117:HO117),IF(AND(HP$4-$H$4&gt;0,HP$4-$H$4&lt;=$D104),HP115-IF(AND(HP$4-$H$4&gt;0,HP$4-$H$4&lt;=$D104),($D107-$D113-SUM($G117:HO117))*HP110/12,0),0))</f>
        <v>1866381.6938561175</v>
      </c>
      <c r="HQ117" s="37">
        <f>IF(HQ$4=$D104,$D107*(1-$D112)-SUM($G117:HP117),IF(AND(HQ$4-$H$4&gt;0,HQ$4-$H$4&lt;=$D104),HQ115-IF(AND(HQ$4-$H$4&gt;0,HQ$4-$H$4&lt;=$D104),($D107-$D113-SUM($G117:HP117))*HQ110/12,0),0))</f>
        <v>1875402.5387097553</v>
      </c>
      <c r="HR117" s="37">
        <f>IF(HR$4=$D104,$D107*(1-$D112)-SUM($G117:HQ117),IF(AND(HR$4-$H$4&gt;0,HR$4-$H$4&lt;=$D104),HR115-IF(AND(HR$4-$H$4&gt;0,HR$4-$H$4&lt;=$D104),($D107-$D113-SUM($G117:HQ117))*HR110/12,0),0))</f>
        <v>1884466.9843135192</v>
      </c>
      <c r="HS117" s="37">
        <f>IF(HS$4=$D104,$D107*(1-$D112)-SUM($G117:HR117),IF(AND(HS$4-$H$4&gt;0,HS$4-$H$4&lt;=$D104),HS115-IF(AND(HS$4-$H$4&gt;0,HS$4-$H$4&lt;=$D104),($D107-$D113-SUM($G117:HR117))*HS110/12,0),0))</f>
        <v>1893575.2414043678</v>
      </c>
      <c r="HT117" s="37">
        <f>IF(HT$4=$D104,$D107*(1-$D112)-SUM($G117:HS117),IF(AND(HT$4-$H$4&gt;0,HT$4-$H$4&lt;=$D104),HT115-IF(AND(HT$4-$H$4&gt;0,HT$4-$H$4&lt;=$D104),($D107-$D113-SUM($G117:HS117))*HT110/12,0),0))</f>
        <v>1902727.5217378221</v>
      </c>
      <c r="HU117" s="37">
        <f>IF(HU$4=$D104,$D107*(1-$D112)-SUM($G117:HT117),IF(AND(HU$4-$H$4&gt;0,HU$4-$H$4&lt;=$D104),HU115-IF(AND(HU$4-$H$4&gt;0,HU$4-$H$4&lt;=$D104),($D107-$D113-SUM($G117:HT117))*HU110/12,0),0))</f>
        <v>1911924.0380928884</v>
      </c>
      <c r="HV117" s="37">
        <f>IF(HV$4=$D104,$D107*(1-$D112)-SUM($G117:HU117),IF(AND(HV$4-$H$4&gt;0,HV$4-$H$4&lt;=$D104),HV115-IF(AND(HV$4-$H$4&gt;0,HV$4-$H$4&lt;=$D104),($D107-$D113-SUM($G117:HU117))*HV110/12,0),0))</f>
        <v>1921165.0042770037</v>
      </c>
      <c r="HW117" s="37">
        <f>IF(HW$4=$D104,$D107*(1-$D112)-SUM($G117:HV117),IF(AND(HW$4-$H$4&gt;0,HW$4-$H$4&lt;=$D104),HW115-IF(AND(HW$4-$H$4&gt;0,HW$4-$H$4&lt;=$D104),($D107-$D113-SUM($G117:HV117))*HW110/12,0),0))</f>
        <v>1930450.6351310094</v>
      </c>
      <c r="HX117" s="37">
        <f>IF(HX$4=$D104,$D107*(1-$D112)-SUM($G117:HW117),IF(AND(HX$4-$H$4&gt;0,HX$4-$H$4&lt;=$D104),HX115-IF(AND(HX$4-$H$4&gt;0,HX$4-$H$4&lt;=$D104),($D107-$D113-SUM($G117:HW117))*HX110/12,0),0))</f>
        <v>1939781.1465341426</v>
      </c>
      <c r="HY117" s="37">
        <f>IF(HY$4=$D104,$D107*(1-$D112)-SUM($G117:HX117),IF(AND(HY$4-$H$4&gt;0,HY$4-$H$4&lt;=$D104),HY115-IF(AND(HY$4-$H$4&gt;0,HY$4-$H$4&lt;=$D104),($D107-$D113-SUM($G117:HX117))*HY110/12,0),0))</f>
        <v>1949156.7554090575</v>
      </c>
      <c r="HZ117" s="37">
        <f>IF(HZ$4=$D104,$D107*(1-$D112)-SUM($G117:HY117),IF(AND(HZ$4-$H$4&gt;0,HZ$4-$H$4&lt;=$D104),HZ115-IF(AND(HZ$4-$H$4&gt;0,HZ$4-$H$4&lt;=$D104),($D107-$D113-SUM($G117:HY117))*HZ110/12,0),0))</f>
        <v>1958577.6797268682</v>
      </c>
      <c r="IA117" s="37">
        <f>IF(IA$4=$D104,$D107*(1-$D112)-SUM($G117:HZ117),IF(AND(IA$4-$H$4&gt;0,IA$4-$H$4&lt;=$D104),IA115-IF(AND(IA$4-$H$4&gt;0,IA$4-$H$4&lt;=$D104),($D107-$D113-SUM($G117:HZ117))*IA110/12,0),0))</f>
        <v>1968044.1385122144</v>
      </c>
      <c r="IB117" s="37">
        <f>IF(IB$4=$D104,$D107*(1-$D112)-SUM($G117:IA117),IF(AND(IB$4-$H$4&gt;0,IB$4-$H$4&lt;=$D104),IB115-IF(AND(IB$4-$H$4&gt;0,IB$4-$H$4&lt;=$D104),($D107-$D113-SUM($G117:IA117))*IB110/12,0),0))</f>
        <v>1977556.3518483567</v>
      </c>
      <c r="IC117" s="37">
        <f>IF(IC$4=$D104,$D107*(1-$D112)-SUM($G117:IB117),IF(AND(IC$4-$H$4&gt;0,IC$4-$H$4&lt;=$D104),IC115-IF(AND(IC$4-$H$4&gt;0,IC$4-$H$4&lt;=$D104),($D107-$D113-SUM($G117:IB117))*IC110/12,0),0))</f>
        <v>1987114.5408822906</v>
      </c>
      <c r="ID117" s="37">
        <f>IF(ID$4=$D104,$D107*(1-$D112)-SUM($G117:IC117),IF(AND(ID$4-$H$4&gt;0,ID$4-$H$4&lt;=$D104),ID115-IF(AND(ID$4-$H$4&gt;0,ID$4-$H$4&lt;=$D104),($D107-$D113-SUM($G117:IC117))*ID110/12,0),0))</f>
        <v>1996718.9278298882</v>
      </c>
      <c r="IE117" s="37">
        <f>IF(IE$4=$D104,$D107*(1-$D112)-SUM($G117:ID117),IF(AND(IE$4-$H$4&gt;0,IE$4-$H$4&lt;=$D104),IE115-IF(AND(IE$4-$H$4&gt;0,IE$4-$H$4&lt;=$D104),($D107-$D113-SUM($G117:ID117))*IE110/12,0),0))</f>
        <v>2006369.735981066</v>
      </c>
      <c r="IF117" s="37">
        <f>IF(IF$4=$D104,$D107*(1-$D112)-SUM($G117:IE117),IF(AND(IF$4-$H$4&gt;0,IF$4-$H$4&lt;=$D104),IF115-IF(AND(IF$4-$H$4&gt;0,IF$4-$H$4&lt;=$D104),($D107-$D113-SUM($G117:IE117))*IF110/12,0),0))</f>
        <v>2016067.1897049744</v>
      </c>
      <c r="IG117" s="37">
        <f>IF(IG$4=$D104,$D107*(1-$D112)-SUM($G117:IF117),IF(AND(IG$4-$H$4&gt;0,IG$4-$H$4&lt;=$D104),IG115-IF(AND(IG$4-$H$4&gt;0,IG$4-$H$4&lt;=$D104),($D107-$D113-SUM($G117:IF117))*IG110/12,0),0))</f>
        <v>2025811.5144552148</v>
      </c>
      <c r="IH117" s="37">
        <f>IF(IH$4=$D104,$D107*(1-$D112)-SUM($G117:IG117),IF(AND(IH$4-$H$4&gt;0,IH$4-$H$4&lt;=$D104),IH115-IF(AND(IH$4-$H$4&gt;0,IH$4-$H$4&lt;=$D104),($D107-$D113-SUM($G117:IG117))*IH110/12,0),0))</f>
        <v>2035602.9367750816</v>
      </c>
      <c r="II117" s="37">
        <f>IF(II$4=$D104,$D107*(1-$D112)-SUM($G117:IH117),IF(AND(II$4-$H$4&gt;0,II$4-$H$4&lt;=$D104),II115-IF(AND(II$4-$H$4&gt;0,II$4-$H$4&lt;=$D104),($D107-$D113-SUM($G117:IH117))*II110/12,0),0))</f>
        <v>2045441.6843028278</v>
      </c>
      <c r="IJ117" s="37">
        <f>IF(IJ$4=$D104,$D107*(1-$D112)-SUM($G117:II117),IF(AND(IJ$4-$H$4&gt;0,IJ$4-$H$4&lt;=$D104),IJ115-IF(AND(IJ$4-$H$4&gt;0,IJ$4-$H$4&lt;=$D104),($D107-$D113-SUM($G117:II117))*IJ110/12,0),0))</f>
        <v>2055327.9857769583</v>
      </c>
      <c r="IK117" s="37">
        <f>IF(IK$4=$D104,$D107*(1-$D112)-SUM($G117:IJ117),IF(AND(IK$4-$H$4&gt;0,IK$4-$H$4&lt;=$D104),IK115-IF(AND(IK$4-$H$4&gt;0,IK$4-$H$4&lt;=$D104),($D107-$D113-SUM($G117:IJ117))*IK110/12,0),0))</f>
        <v>2065262.0710415465</v>
      </c>
      <c r="IL117" s="37">
        <f>IF(IL$4=$D104,$D107*(1-$D112)-SUM($G117:IK117),IF(AND(IL$4-$H$4&gt;0,IL$4-$H$4&lt;=$D104),IL115-IF(AND(IL$4-$H$4&gt;0,IL$4-$H$4&lt;=$D104),($D107-$D113-SUM($G117:IK117))*IL110/12,0),0))</f>
        <v>2075244.1710515809</v>
      </c>
      <c r="IM117" s="37">
        <f>IF(IM$4=$D104,$D107*(1-$D112)-SUM($G117:IL117),IF(AND(IM$4-$H$4&gt;0,IM$4-$H$4&lt;=$D104),IM115-IF(AND(IM$4-$H$4&gt;0,IM$4-$H$4&lt;=$D104),($D107-$D113-SUM($G117:IL117))*IM110/12,0),0))</f>
        <v>2085274.5178783301</v>
      </c>
      <c r="IN117" s="37">
        <f>IF(IN$4=$D104,$D107*(1-$D112)-SUM($G117:IM117),IF(AND(IN$4-$H$4&gt;0,IN$4-$H$4&lt;=$D104),IN115-IF(AND(IN$4-$H$4&gt;0,IN$4-$H$4&lt;=$D104),($D107-$D113-SUM($G117:IM117))*IN110/12,0),0))</f>
        <v>2095353.3447147419</v>
      </c>
      <c r="IO117" s="37">
        <f>IF(IO$4=$D104,$D107*(1-$D112)-SUM($G117:IN117),IF(AND(IO$4-$H$4&gt;0,IO$4-$H$4&lt;=$D104),IO115-IF(AND(IO$4-$H$4&gt;0,IO$4-$H$4&lt;=$D104),($D107-$D113-SUM($G117:IN117))*IO110/12,0),0))</f>
        <v>2105480.8858808633</v>
      </c>
      <c r="IP117" s="37">
        <f>IF(IP$4=$D104,$D107*(1-$D112)-SUM($G117:IO117),IF(AND(IP$4-$H$4&gt;0,IP$4-$H$4&lt;=$D104),IP115-IF(AND(IP$4-$H$4&gt;0,IP$4-$H$4&lt;=$D104),($D107-$D113-SUM($G117:IO117))*IP110/12,0),0))</f>
        <v>2115657.376829288</v>
      </c>
      <c r="IQ117" s="37">
        <f>IF(IQ$4=$D104,$D107*(1-$D112)-SUM($G117:IP117),IF(AND(IQ$4-$H$4&gt;0,IQ$4-$H$4&lt;=$D104),IQ115-IF(AND(IQ$4-$H$4&gt;0,IQ$4-$H$4&lt;=$D104),($D107-$D113-SUM($G117:IP117))*IQ110/12,0),0))</f>
        <v>2125883.0541506289</v>
      </c>
      <c r="IR117" s="37">
        <f>IF(IR$4=$D104,$D107*(1-$D112)-SUM($G117:IQ117),IF(AND(IR$4-$H$4&gt;0,IR$4-$H$4&lt;=$D104),IR115-IF(AND(IR$4-$H$4&gt;0,IR$4-$H$4&lt;=$D104),($D107-$D113-SUM($G117:IQ117))*IR110/12,0),0))</f>
        <v>2136158.155579024</v>
      </c>
      <c r="IS117" s="37">
        <f>IF(IS$4=$D104,$D107*(1-$D112)-SUM($G117:IR117),IF(AND(IS$4-$H$4&gt;0,IS$4-$H$4&lt;=$D104),IS115-IF(AND(IS$4-$H$4&gt;0,IS$4-$H$4&lt;=$D104),($D107-$D113-SUM($G117:IR117))*IS110/12,0),0))</f>
        <v>2146482.9199976558</v>
      </c>
      <c r="IT117" s="37">
        <f>IF(IT$4=$D104,$D107*(1-$D112)-SUM($G117:IS117),IF(AND(IT$4-$H$4&gt;0,IT$4-$H$4&lt;=$D104),IT115-IF(AND(IT$4-$H$4&gt;0,IT$4-$H$4&lt;=$D104),($D107-$D113-SUM($G117:IS117))*IT110/12,0),0))</f>
        <v>2156857.587444311</v>
      </c>
      <c r="IU117" s="37">
        <f>IF(IU$4=$D104,$D107*(1-$D112)-SUM($G117:IT117),IF(AND(IU$4-$H$4&gt;0,IU$4-$H$4&lt;=$D104),IU115-IF(AND(IU$4-$H$4&gt;0,IU$4-$H$4&lt;=$D104),($D107-$D113-SUM($G117:IT117))*IU110/12,0),0))</f>
        <v>2167282.3991169585</v>
      </c>
      <c r="IV117" s="37">
        <f>IF(IV$4=$D104,$D107*(1-$D112)-SUM($G117:IU117),IF(AND(IV$4-$H$4&gt;0,IV$4-$H$4&lt;=$D104),IV115-IF(AND(IV$4-$H$4&gt;0,IV$4-$H$4&lt;=$D104),($D107-$D113-SUM($G117:IU117))*IV110/12,0),0))</f>
        <v>2177757.5973793571</v>
      </c>
      <c r="IW117" s="37">
        <f>IF(IW$4=$D104,$D107*(1-$D112)-SUM($G117:IV117),IF(AND(IW$4-$H$4&gt;0,IW$4-$H$4&lt;=$D104),IW115-IF(AND(IW$4-$H$4&gt;0,IW$4-$H$4&lt;=$D104),($D107-$D113-SUM($G117:IV117))*IW110/12,0),0))</f>
        <v>2188283.4257666906</v>
      </c>
      <c r="IX117" s="37">
        <f>IF(IX$4=$D104,$D107*(1-$D112)-SUM($G117:IW117),IF(AND(IX$4-$H$4&gt;0,IX$4-$H$4&lt;=$D104),IX115-IF(AND(IX$4-$H$4&gt;0,IX$4-$H$4&lt;=$D104),($D107-$D113-SUM($G117:IW117))*IX110/12,0),0))</f>
        <v>2198860.1289912299</v>
      </c>
      <c r="IY117" s="37">
        <f>IF(IY$4=$D104,$D107*(1-$D112)-SUM($G117:IX117),IF(AND(IY$4-$H$4&gt;0,IY$4-$H$4&lt;=$D104),IY115-IF(AND(IY$4-$H$4&gt;0,IY$4-$H$4&lt;=$D104),($D107-$D113-SUM($G117:IX117))*IY110/12,0),0))</f>
        <v>2209487.9529480208</v>
      </c>
      <c r="IZ117" s="37">
        <f>IF(IZ$4=$D104,$D107*(1-$D112)-SUM($G117:IY117),IF(AND(IZ$4-$H$4&gt;0,IZ$4-$H$4&lt;=$D104),IZ115-IF(AND(IZ$4-$H$4&gt;0,IZ$4-$H$4&lt;=$D104),($D107-$D113-SUM($G117:IY117))*IZ110/12,0),0))</f>
        <v>2220167.1447206028</v>
      </c>
      <c r="JA117" s="37">
        <f>IF(JA$4=$D104,$D107*(1-$D112)-SUM($G117:IZ117),IF(AND(JA$4-$H$4&gt;0,JA$4-$H$4&lt;=$D104),JA115-IF(AND(JA$4-$H$4&gt;0,JA$4-$H$4&lt;=$D104),($D107-$D113-SUM($G117:IZ117))*JA110/12,0),0))</f>
        <v>2230897.9525867528</v>
      </c>
      <c r="JB117" s="37">
        <f>IF(JB$4=$D104,$D107*(1-$D112)-SUM($G117:JA117),IF(AND(JB$4-$H$4&gt;0,JB$4-$H$4&lt;=$D104),JB115-IF(AND(JB$4-$H$4&gt;0,JB$4-$H$4&lt;=$D104),($D107-$D113-SUM($G117:JA117))*JB110/12,0),0))</f>
        <v>2241680.6260242555</v>
      </c>
      <c r="JC117" s="37">
        <f>IF(JC$4=$D104,$D107*(1-$D112)-SUM($G117:JB117),IF(AND(JC$4-$H$4&gt;0,JC$4-$H$4&lt;=$D104),JC115-IF(AND(JC$4-$H$4&gt;0,JC$4-$H$4&lt;=$D104),($D107-$D113-SUM($G117:JB117))*JC110/12,0),0))</f>
        <v>2252515.4157167058</v>
      </c>
      <c r="JD117" s="37">
        <f>IF(JD$4=$D104,$D107*(1-$D112)-SUM($G117:JC117),IF(AND(JD$4-$H$4&gt;0,JD$4-$H$4&lt;=$D104),JD115-IF(AND(JD$4-$H$4&gt;0,JD$4-$H$4&lt;=$D104),($D107-$D113-SUM($G117:JC117))*JD110/12,0),0))</f>
        <v>2263402.5735593368</v>
      </c>
      <c r="JE117" s="37">
        <f>IF(JE$4=$D104,$D107*(1-$D112)-SUM($G117:JD117),IF(AND(JE$4-$H$4&gt;0,JE$4-$H$4&lt;=$D104),JE115-IF(AND(JE$4-$H$4&gt;0,JE$4-$H$4&lt;=$D104),($D107-$D113-SUM($G117:JD117))*JE110/12,0),0))</f>
        <v>2274342.3526648735</v>
      </c>
      <c r="JF117" s="37">
        <f>IF(JF$4=$D104,$D107*(1-$D112)-SUM($G117:JE117),IF(AND(JF$4-$H$4&gt;0,JF$4-$H$4&lt;=$D104),JF115-IF(AND(JF$4-$H$4&gt;0,JF$4-$H$4&lt;=$D104),($D107-$D113-SUM($G117:JE117))*JF110/12,0),0))</f>
        <v>2285335.0073694205</v>
      </c>
      <c r="JG117" s="37">
        <f>IF(JG$4=$D104,$D107*(1-$D112)-SUM($G117:JF117),IF(AND(JG$4-$H$4&gt;0,JG$4-$H$4&lt;=$D104),JG115-IF(AND(JG$4-$H$4&gt;0,JG$4-$H$4&lt;=$D104),($D107-$D113-SUM($G117:JF117))*JG110/12,0),0))</f>
        <v>2296380.7932383725</v>
      </c>
      <c r="JH117" s="37">
        <f>IF(JH$4=$D104,$D107*(1-$D112)-SUM($G117:JG117),IF(AND(JH$4-$H$4&gt;0,JH$4-$H$4&lt;=$D104),JH115-IF(AND(JH$4-$H$4&gt;0,JH$4-$H$4&lt;=$D104),($D107-$D113-SUM($G117:JG117))*JH110/12,0),0))</f>
        <v>2307479.9670723584</v>
      </c>
      <c r="JI117" s="37">
        <f>IF(JI$4=$D104,$D107*(1-$D112)-SUM($G117:JH117),IF(AND(JI$4-$H$4&gt;0,JI$4-$H$4&lt;=$D104),JI115-IF(AND(JI$4-$H$4&gt;0,JI$4-$H$4&lt;=$D104),($D107-$D113-SUM($G117:JH117))*JI110/12,0),0))</f>
        <v>2318632.7869132077</v>
      </c>
      <c r="JJ117" s="37">
        <f>IF(JJ$4=$D104,$D107*(1-$D112)-SUM($G117:JI117),IF(AND(JJ$4-$H$4&gt;0,JJ$4-$H$4&lt;=$D104),JJ115-IF(AND(JJ$4-$H$4&gt;0,JJ$4-$H$4&lt;=$D104),($D107-$D113-SUM($G117:JI117))*JJ110/12,0),0))</f>
        <v>2329839.5120499553</v>
      </c>
      <c r="JK117" s="37">
        <f>IF(JK$4=$D104,$D107*(1-$D112)-SUM($G117:JJ117),IF(AND(JK$4-$H$4&gt;0,JK$4-$H$4&lt;=$D104),JK115-IF(AND(JK$4-$H$4&gt;0,JK$4-$H$4&lt;=$D104),($D107-$D113-SUM($G117:JJ117))*JK110/12,0),0))</f>
        <v>2341100.4030248635</v>
      </c>
      <c r="JL117" s="37">
        <f>IF(JL$4=$D104,$D107*(1-$D112)-SUM($G117:JK117),IF(AND(JL$4-$H$4&gt;0,JL$4-$H$4&lt;=$D104),JL115-IF(AND(JL$4-$H$4&gt;0,JL$4-$H$4&lt;=$D104),($D107-$D113-SUM($G117:JK117))*JL110/12,0),0))</f>
        <v>2352415.7216394832</v>
      </c>
      <c r="JM117" s="37">
        <f>IF(JM$4=$D104,$D107*(1-$D112)-SUM($G117:JL117),IF(AND(JM$4-$H$4&gt;0,JM$4-$H$4&lt;=$D104),JM115-IF(AND(JM$4-$H$4&gt;0,JM$4-$H$4&lt;=$D104),($D107-$D113-SUM($G117:JL117))*JM110/12,0),0))</f>
        <v>2363785.7309607407</v>
      </c>
      <c r="JN117" s="37">
        <f>IF(JN$4=$D104,$D107*(1-$D112)-SUM($G117:JM117),IF(AND(JN$4-$H$4&gt;0,JN$4-$H$4&lt;=$D104),JN115-IF(AND(JN$4-$H$4&gt;0,JN$4-$H$4&lt;=$D104),($D107-$D113-SUM($G117:JM117))*JN110/12,0),0))</f>
        <v>2375210.695327051</v>
      </c>
      <c r="JO117" s="37">
        <f>IF(JO$4=$D104,$D107*(1-$D112)-SUM($G117:JN117),IF(AND(JO$4-$H$4&gt;0,JO$4-$H$4&lt;=$D104),JO115-IF(AND(JO$4-$H$4&gt;0,JO$4-$H$4&lt;=$D104),($D107-$D113-SUM($G117:JN117))*JO110/12,0),0))</f>
        <v>2386690.880354465</v>
      </c>
      <c r="JP117" s="37">
        <f>IF(JP$4=$D104,$D107*(1-$D112)-SUM($G117:JO117),IF(AND(JP$4-$H$4&gt;0,JP$4-$H$4&lt;=$D104),JP115-IF(AND(JP$4-$H$4&gt;0,JP$4-$H$4&lt;=$D104),($D107-$D113-SUM($G117:JO117))*JP110/12,0),0))</f>
        <v>2398226.552942845</v>
      </c>
      <c r="JQ117" s="37">
        <f>IF(JQ$4=$D104,$D107*(1-$D112)-SUM($G117:JP117),IF(AND(JQ$4-$H$4&gt;0,JQ$4-$H$4&lt;=$D104),JQ115-IF(AND(JQ$4-$H$4&gt;0,JQ$4-$H$4&lt;=$D104),($D107-$D113-SUM($G117:JP117))*JQ110/12,0),0))</f>
        <v>2409817.9812820689</v>
      </c>
      <c r="JR117" s="37">
        <f>IF(JR$4=$D104,$D107*(1-$D112)-SUM($G117:JQ117),IF(AND(JR$4-$H$4&gt;0,JR$4-$H$4&lt;=$D104),JR115-IF(AND(JR$4-$H$4&gt;0,JR$4-$H$4&lt;=$D104),($D107-$D113-SUM($G117:JQ117))*JR110/12,0),0))</f>
        <v>2421465.4348582653</v>
      </c>
      <c r="JS117" s="37">
        <f>IF(JS$4=$D104,$D107*(1-$D112)-SUM($G117:JR117),IF(AND(JS$4-$H$4&gt;0,JS$4-$H$4&lt;=$D104),JS115-IF(AND(JS$4-$H$4&gt;0,JS$4-$H$4&lt;=$D104),($D107-$D113-SUM($G117:JR117))*JS110/12,0),0))</f>
        <v>2433169.1844600802</v>
      </c>
      <c r="JT117" s="37">
        <f>IF(JT$4=$D104,$D107*(1-$D112)-SUM($G117:JS117),IF(AND(JT$4-$H$4&gt;0,JT$4-$H$4&lt;=$D104),JT115-IF(AND(JT$4-$H$4&gt;0,JT$4-$H$4&lt;=$D104),($D107-$D113-SUM($G117:JS117))*JT110/12,0),0))</f>
        <v>2444929.5021849712</v>
      </c>
      <c r="JU117" s="37">
        <f>IF(JU$4=$D104,$D107*(1-$D112)-SUM($G117:JT117),IF(AND(JU$4-$H$4&gt;0,JU$4-$H$4&lt;=$D104),JU115-IF(AND(JU$4-$H$4&gt;0,JU$4-$H$4&lt;=$D104),($D107-$D113-SUM($G117:JT117))*JU110/12,0),0))</f>
        <v>2456746.661445532</v>
      </c>
      <c r="JV117" s="37">
        <f>IF(JV$4=$D104,$D107*(1-$D112)-SUM($G117:JU117),IF(AND(JV$4-$H$4&gt;0,JV$4-$H$4&lt;=$D104),JV115-IF(AND(JV$4-$H$4&gt;0,JV$4-$H$4&lt;=$D104),($D107-$D113-SUM($G117:JU117))*JV110/12,0),0))</f>
        <v>2468620.9369758517</v>
      </c>
      <c r="JW117" s="37">
        <f>IF(JW$4=$D104,$D107*(1-$D112)-SUM($G117:JV117),IF(AND(JW$4-$H$4&gt;0,JW$4-$H$4&lt;=$D104),JW115-IF(AND(JW$4-$H$4&gt;0,JW$4-$H$4&lt;=$D104),($D107-$D113-SUM($G117:JV117))*JW110/12,0),0))</f>
        <v>2480552.6048379019</v>
      </c>
      <c r="JX117" s="37">
        <f>IF(JX$4=$D104,$D107*(1-$D112)-SUM($G117:JW117),IF(AND(JX$4-$H$4&gt;0,JX$4-$H$4&lt;=$D104),JX115-IF(AND(JX$4-$H$4&gt;0,JX$4-$H$4&lt;=$D104),($D107-$D113-SUM($G117:JW117))*JX110/12,0),0))</f>
        <v>2492541.9424279518</v>
      </c>
      <c r="JY117" s="37">
        <f>IF(JY$4=$D104,$D107*(1-$D112)-SUM($G117:JX117),IF(AND(JY$4-$H$4&gt;0,JY$4-$H$4&lt;=$D104),JY115-IF(AND(JY$4-$H$4&gt;0,JY$4-$H$4&lt;=$D104),($D107-$D113-SUM($G117:JX117))*JY110/12,0),0))</f>
        <v>2504589.2284830203</v>
      </c>
      <c r="JZ117" s="37">
        <f>IF(JZ$4=$D104,$D107*(1-$D112)-SUM($G117:JY117),IF(AND(JZ$4-$H$4&gt;0,JZ$4-$H$4&lt;=$D104),JZ115-IF(AND(JZ$4-$H$4&gt;0,JZ$4-$H$4&lt;=$D104),($D107-$D113-SUM($G117:JY117))*JZ110/12,0),0))</f>
        <v>2516694.7430873546</v>
      </c>
      <c r="KA117" s="37">
        <f>IF(KA$4=$D104,$D107*(1-$D112)-SUM($G117:JZ117),IF(AND(KA$4-$H$4&gt;0,KA$4-$H$4&lt;=$D104),KA115-IF(AND(KA$4-$H$4&gt;0,KA$4-$H$4&lt;=$D104),($D107-$D113-SUM($G117:JZ117))*KA110/12,0),0))</f>
        <v>2528858.7676789435</v>
      </c>
      <c r="KB117" s="37">
        <f>IF(KB$4=$D104,$D107*(1-$D112)-SUM($G117:KA117),IF(AND(KB$4-$H$4&gt;0,KB$4-$H$4&lt;=$D104),KB115-IF(AND(KB$4-$H$4&gt;0,KB$4-$H$4&lt;=$D104),($D107-$D113-SUM($G117:KA117))*KB110/12,0),0))</f>
        <v>2541081.5850560581</v>
      </c>
      <c r="KC117" s="37">
        <f>IF(KC$4=$D104,$D107*(1-$D112)-SUM($G117:KB117),IF(AND(KC$4-$H$4&gt;0,KC$4-$H$4&lt;=$D104),KC115-IF(AND(KC$4-$H$4&gt;0,KC$4-$H$4&lt;=$D104),($D107-$D113-SUM($G117:KB117))*KC110/12,0),0))</f>
        <v>2553363.479383829</v>
      </c>
      <c r="KD117" s="37">
        <f>IF(KD$4=$D104,$D107*(1-$D112)-SUM($G117:KC117),IF(AND(KD$4-$H$4&gt;0,KD$4-$H$4&lt;=$D104),KD115-IF(AND(KD$4-$H$4&gt;0,KD$4-$H$4&lt;=$D104),($D107-$D113-SUM($G117:KC117))*KD110/12,0),0))</f>
        <v>2565704.7362008509</v>
      </c>
      <c r="KE117" s="37">
        <f>IF(KE$4=$D104,$D107*(1-$D112)-SUM($G117:KD117),IF(AND(KE$4-$H$4&gt;0,KE$4-$H$4&lt;=$D104),KE115-IF(AND(KE$4-$H$4&gt;0,KE$4-$H$4&lt;=$D104),($D107-$D113-SUM($G117:KD117))*KE110/12,0),0))</f>
        <v>2578105.6424258221</v>
      </c>
      <c r="KF117" s="37">
        <f>IF(KF$4=$D104,$D107*(1-$D112)-SUM($G117:KE117),IF(AND(KF$4-$H$4&gt;0,KF$4-$H$4&lt;=$D104),KF115-IF(AND(KF$4-$H$4&gt;0,KF$4-$H$4&lt;=$D104),($D107-$D113-SUM($G117:KE117))*KF110/12,0),0))</f>
        <v>2590566.4863642137</v>
      </c>
      <c r="KG117" s="37">
        <f>IF(KG$4=$D104,$D107*(1-$D112)-SUM($G117:KF117),IF(AND(KG$4-$H$4&gt;0,KG$4-$H$4&lt;=$D104),KG115-IF(AND(KG$4-$H$4&gt;0,KG$4-$H$4&lt;=$D104),($D107-$D113-SUM($G117:KF117))*KG110/12,0),0))</f>
        <v>2603087.5577149736</v>
      </c>
      <c r="KH117" s="37">
        <f>IF(KH$4=$D104,$D107*(1-$D112)-SUM($G117:KG117),IF(AND(KH$4-$H$4&gt;0,KH$4-$H$4&lt;=$D104),KH115-IF(AND(KH$4-$H$4&gt;0,KH$4-$H$4&lt;=$D104),($D107-$D113-SUM($G117:KG117))*KH110/12,0),0))</f>
        <v>2615669.1475772625</v>
      </c>
      <c r="KI117" s="37">
        <f>IF(KI$4=$D104,$D107*(1-$D112)-SUM($G117:KH117),IF(AND(KI$4-$H$4&gt;0,KI$4-$H$4&lt;=$D104),KI115-IF(AND(KI$4-$H$4&gt;0,KI$4-$H$4&lt;=$D104),($D107-$D113-SUM($G117:KH117))*KI110/12,0),0))</f>
        <v>2628311.5484572197</v>
      </c>
      <c r="KJ117" s="37">
        <f>IF(KJ$4=$D104,$D107*(1-$D112)-SUM($G117:KI117),IF(AND(KJ$4-$H$4&gt;0,KJ$4-$H$4&lt;=$D104),KJ115-IF(AND(KJ$4-$H$4&gt;0,KJ$4-$H$4&lt;=$D104),($D107-$D113-SUM($G117:KI117))*KJ110/12,0),0))</f>
        <v>2641015.054274763</v>
      </c>
      <c r="KK117" s="37">
        <f>IF(KK$4=$D104,$D107*(1-$D112)-SUM($G117:KJ117),IF(AND(KK$4-$H$4&gt;0,KK$4-$H$4&lt;=$D104),KK115-IF(AND(KK$4-$H$4&gt;0,KK$4-$H$4&lt;=$D104),($D107-$D113-SUM($G117:KJ117))*KK110/12,0),0))</f>
        <v>2653779.9603704242</v>
      </c>
      <c r="KL117" s="37">
        <f>IF(KL$4=$D104,$D107*(1-$D112)-SUM($G117:KK117),IF(AND(KL$4-$H$4&gt;0,KL$4-$H$4&lt;=$D104),KL115-IF(AND(KL$4-$H$4&gt;0,KL$4-$H$4&lt;=$D104),($D107-$D113-SUM($G117:KK117))*KL110/12,0),0))</f>
        <v>2666606.5635122145</v>
      </c>
      <c r="KM117" s="37">
        <f>IF(KM$4=$D104,$D107*(1-$D112)-SUM($G117:KL117),IF(AND(KM$4-$H$4&gt;0,KM$4-$H$4&lt;=$D104),KM115-IF(AND(KM$4-$H$4&gt;0,KM$4-$H$4&lt;=$D104),($D107-$D113-SUM($G117:KL117))*KM110/12,0),0))</f>
        <v>2679495.1619025236</v>
      </c>
      <c r="KN117" s="37">
        <f>IF(KN$4=$D104,$D107*(1-$D112)-SUM($G117:KM117),IF(AND(KN$4-$H$4&gt;0,KN$4-$H$4&lt;=$D104),KN115-IF(AND(KN$4-$H$4&gt;0,KN$4-$H$4&lt;=$D104),($D107-$D113-SUM($G117:KM117))*KN110/12,0),0))</f>
        <v>2692446.0551850526</v>
      </c>
      <c r="KO117" s="37">
        <f>IF(KO$4=$D104,$D107*(1-$D112)-SUM($G117:KN117),IF(AND(KO$4-$H$4&gt;0,KO$4-$H$4&lt;=$D104),KO115-IF(AND(KO$4-$H$4&gt;0,KO$4-$H$4&lt;=$D104),($D107-$D113-SUM($G117:KN117))*KO110/12,0),0))</f>
        <v>2705459.5444517806</v>
      </c>
      <c r="KP117" s="37">
        <f>IF(KP$4=$D104,$D107*(1-$D112)-SUM($G117:KO117),IF(AND(KP$4-$H$4&gt;0,KP$4-$H$4&lt;=$D104),KP115-IF(AND(KP$4-$H$4&gt;0,KP$4-$H$4&lt;=$D104),($D107-$D113-SUM($G117:KO117))*KP110/12,0),0))</f>
        <v>2718535.9322499637</v>
      </c>
      <c r="KQ117" s="37">
        <f>IF(KQ$4=$D104,$D107*(1-$D112)-SUM($G117:KP117),IF(AND(KQ$4-$H$4&gt;0,KQ$4-$H$4&lt;=$D104),KQ115-IF(AND(KQ$4-$H$4&gt;0,KQ$4-$H$4&lt;=$D104),($D107-$D113-SUM($G117:KP117))*KQ110/12,0),0))</f>
        <v>2731675.5225891722</v>
      </c>
      <c r="KR117" s="37">
        <f>IF(KR$4=$D104,$D107*(1-$D112)-SUM($G117:KQ117),IF(AND(KR$4-$H$4&gt;0,KR$4-$H$4&lt;=$D104),KR115-IF(AND(KR$4-$H$4&gt;0,KR$4-$H$4&lt;=$D104),($D107-$D113-SUM($G117:KQ117))*KR110/12,0),0))</f>
        <v>2744878.6209483529</v>
      </c>
      <c r="KS117" s="37">
        <f>IF(KS$4=$D104,$D107*(1-$D112)-SUM($G117:KR117),IF(AND(KS$4-$H$4&gt;0,KS$4-$H$4&lt;=$D104),KS115-IF(AND(KS$4-$H$4&gt;0,KS$4-$H$4&lt;=$D104),($D107-$D113-SUM($G117:KR117))*KS110/12,0),0))</f>
        <v>2758145.5342829367</v>
      </c>
      <c r="KT117" s="37">
        <f>IF(KT$4=$D104,$D107*(1-$D112)-SUM($G117:KS117),IF(AND(KT$4-$H$4&gt;0,KT$4-$H$4&lt;=$D104),KT115-IF(AND(KT$4-$H$4&gt;0,KT$4-$H$4&lt;=$D104),($D107-$D113-SUM($G117:KS117))*KT110/12,0),0))</f>
        <v>2771476.5710319709</v>
      </c>
      <c r="KU117" s="37">
        <f>IF(KU$4=$D104,$D107*(1-$D112)-SUM($G117:KT117),IF(AND(KU$4-$H$4&gt;0,KU$4-$H$4&lt;=$D104),KU115-IF(AND(KU$4-$H$4&gt;0,KU$4-$H$4&lt;=$D104),($D107-$D113-SUM($G117:KT117))*KU110/12,0),0))</f>
        <v>2784872.041125292</v>
      </c>
      <c r="KV117" s="37">
        <f>IF(KV$4=$D104,$D107*(1-$D112)-SUM($G117:KU117),IF(AND(KV$4-$H$4&gt;0,KV$4-$H$4&lt;=$D104),KV115-IF(AND(KV$4-$H$4&gt;0,KV$4-$H$4&lt;=$D104),($D107-$D113-SUM($G117:KU117))*KV110/12,0),0))</f>
        <v>2798332.2559907311</v>
      </c>
      <c r="KW117" s="37">
        <f>IF(KW$4=$D104,$D107*(1-$D112)-SUM($G117:KV117),IF(AND(KW$4-$H$4&gt;0,KW$4-$H$4&lt;=$D104),KW115-IF(AND(KW$4-$H$4&gt;0,KW$4-$H$4&lt;=$D104),($D107-$D113-SUM($G117:KV117))*KW110/12,0),0))</f>
        <v>2811857.5285613528</v>
      </c>
      <c r="KX117" s="37">
        <f>IF(KX$4=$D104,$D107*(1-$D112)-SUM($G117:KW117),IF(AND(KX$4-$H$4&gt;0,KX$4-$H$4&lt;=$D104),KX115-IF(AND(KX$4-$H$4&gt;0,KX$4-$H$4&lt;=$D104),($D107-$D113-SUM($G117:KW117))*KX110/12,0),0))</f>
        <v>2825448.1732827327</v>
      </c>
      <c r="KY117" s="37">
        <f>IF(KY$4=$D104,$D107*(1-$D112)-SUM($G117:KX117),IF(AND(KY$4-$H$4&gt;0,KY$4-$H$4&lt;=$D104),KY115-IF(AND(KY$4-$H$4&gt;0,KY$4-$H$4&lt;=$D104),($D107-$D113-SUM($G117:KX117))*KY110/12,0),0))</f>
        <v>2839104.5061202659</v>
      </c>
      <c r="KZ117" s="37">
        <f>IF(KZ$4=$D104,$D107*(1-$D112)-SUM($G117:KY117),IF(AND(KZ$4-$H$4&gt;0,KZ$4-$H$4&lt;=$D104),KZ115-IF(AND(KZ$4-$H$4&gt;0,KZ$4-$H$4&lt;=$D104),($D107-$D113-SUM($G117:KY117))*KZ110/12,0),0))</f>
        <v>2852826.8445665142</v>
      </c>
      <c r="LA117" s="37">
        <f>IF(LA$4=$D104,$D107*(1-$D112)-SUM($G117:KZ117),IF(AND(LA$4-$H$4&gt;0,LA$4-$H$4&lt;=$D104),LA115-IF(AND(LA$4-$H$4&gt;0,LA$4-$H$4&lt;=$D104),($D107-$D113-SUM($G117:KZ117))*LA110/12,0),0))</f>
        <v>2866615.5076485854</v>
      </c>
      <c r="LB117" s="37">
        <f>IF(LB$4=$D104,$D107*(1-$D112)-SUM($G117:LA117),IF(AND(LB$4-$H$4&gt;0,LB$4-$H$4&lt;=$D104),LB115-IF(AND(LB$4-$H$4&gt;0,LB$4-$H$4&lt;=$D104),($D107-$D113-SUM($G117:LA117))*LB110/12,0),0))</f>
        <v>2880470.815935554</v>
      </c>
      <c r="LC117" s="37">
        <f>IF(LC$4=$D104,$D107*(1-$D112)-SUM($G117:LB117),IF(AND(LC$4-$H$4&gt;0,LC$4-$H$4&lt;=$D104),LC115-IF(AND(LC$4-$H$4&gt;0,LC$4-$H$4&lt;=$D104),($D107-$D113-SUM($G117:LB117))*LC110/12,0),0))</f>
        <v>2894393.0915459087</v>
      </c>
      <c r="LD117" s="37">
        <f>IF(LD$4=$D104,$D107*(1-$D112)-SUM($G117:LC117),IF(AND(LD$4-$H$4&gt;0,LD$4-$H$4&lt;=$D104),LD115-IF(AND(LD$4-$H$4&gt;0,LD$4-$H$4&lt;=$D104),($D107-$D113-SUM($G117:LC117))*LD110/12,0),0))</f>
        <v>2908382.6581550473</v>
      </c>
      <c r="LE117" s="37">
        <f>IF(LE$4=$D104,$D107*(1-$D112)-SUM($G117:LD117),IF(AND(LE$4-$H$4&gt;0,LE$4-$H$4&lt;=$D104),LE115-IF(AND(LE$4-$H$4&gt;0,LE$4-$H$4&lt;=$D104),($D107-$D113-SUM($G117:LD117))*LE110/12,0),0))</f>
        <v>2922439.8410027968</v>
      </c>
      <c r="LF117" s="37">
        <f>IF(LF$4=$D104,$D107*(1-$D112)-SUM($G117:LE117),IF(AND(LF$4-$H$4&gt;0,LF$4-$H$4&lt;=$D104),LF115-IF(AND(LF$4-$H$4&gt;0,LF$4-$H$4&lt;=$D104),($D107-$D113-SUM($G117:LE117))*LF110/12,0),0))</f>
        <v>2936564.9669009768</v>
      </c>
      <c r="LG117" s="37">
        <f>IF(LG$4=$D104,$D107*(1-$D112)-SUM($G117:LF117),IF(AND(LG$4-$H$4&gt;0,LG$4-$H$4&lt;=$D104),LG115-IF(AND(LG$4-$H$4&gt;0,LG$4-$H$4&lt;=$D104),($D107-$D113-SUM($G117:LF117))*LG110/12,0),0))</f>
        <v>2950758.3642409984</v>
      </c>
      <c r="LH117" s="37">
        <f>IF(LH$4=$D104,$D107*(1-$D112)-SUM($G117:LG117),IF(AND(LH$4-$H$4&gt;0,LH$4-$H$4&lt;=$D104),LH115-IF(AND(LH$4-$H$4&gt;0,LH$4-$H$4&lt;=$D104),($D107-$D113-SUM($G117:LG117))*LH110/12,0),0))</f>
        <v>2965020.3630014965</v>
      </c>
      <c r="LI117" s="37">
        <f>IF(LI$4=$D104,$D107*(1-$D112)-SUM($G117:LH117),IF(AND(LI$4-$H$4&gt;0,LI$4-$H$4&lt;=$D104),LI115-IF(AND(LI$4-$H$4&gt;0,LI$4-$H$4&lt;=$D104),($D107-$D113-SUM($G117:LH117))*LI110/12,0),0))</f>
        <v>2979351.2947560041</v>
      </c>
      <c r="LJ117" s="37">
        <f>IF(LJ$4=$D104,$D107*(1-$D112)-SUM($G117:LI117),IF(AND(LJ$4-$H$4&gt;0,LJ$4-$H$4&lt;=$D104),LJ115-IF(AND(LJ$4-$H$4&gt;0,LJ$4-$H$4&lt;=$D104),($D107-$D113-SUM($G117:LI117))*LJ110/12,0),0))</f>
        <v>2993751.4926806581</v>
      </c>
      <c r="LK117" s="37">
        <f>IF(LK$4=$D104,$D107*(1-$D112)-SUM($G117:LJ117),IF(AND(LK$4-$H$4&gt;0,LK$4-$H$4&lt;=$D104),LK115-IF(AND(LK$4-$H$4&gt;0,LK$4-$H$4&lt;=$D104),($D107-$D113-SUM($G117:LJ117))*LK110/12,0),0))</f>
        <v>3008221.2915619481</v>
      </c>
      <c r="LL117" s="37">
        <f>IF(LL$4=$D104,$D107*(1-$D112)-SUM($G117:LK117),IF(AND(LL$4-$H$4&gt;0,LL$4-$H$4&lt;=$D104),LL115-IF(AND(LL$4-$H$4&gt;0,LL$4-$H$4&lt;=$D104),($D107-$D113-SUM($G117:LK117))*LL110/12,0),0))</f>
        <v>3022761.0278044972</v>
      </c>
      <c r="LM117" s="37">
        <f>IF(LM$4=$D104,$D107*(1-$D112)-SUM($G117:LL117),IF(AND(LM$4-$H$4&gt;0,LM$4-$H$4&lt;=$D104),LM115-IF(AND(LM$4-$H$4&gt;0,LM$4-$H$4&lt;=$D104),($D107-$D113-SUM($G117:LL117))*LM110/12,0),0))</f>
        <v>3037371.0394388856</v>
      </c>
      <c r="LN117" s="37">
        <f>IF(LN$4=$D104,$D107*(1-$D112)-SUM($G117:LM117),IF(AND(LN$4-$H$4&gt;0,LN$4-$H$4&lt;=$D104),LN115-IF(AND(LN$4-$H$4&gt;0,LN$4-$H$4&lt;=$D104),($D107-$D113-SUM($G117:LM117))*LN110/12,0),0))</f>
        <v>3052051.6661295071</v>
      </c>
      <c r="LO117" s="37">
        <f>IF(LO$4=$D104,$D107*(1-$D112)-SUM($G117:LN117),IF(AND(LO$4-$H$4&gt;0,LO$4-$H$4&lt;=$D104),LO115-IF(AND(LO$4-$H$4&gt;0,LO$4-$H$4&lt;=$D104),($D107-$D113-SUM($G117:LN117))*LO110/12,0),0))</f>
        <v>3066803.2491824664</v>
      </c>
      <c r="LP117" s="37">
        <f>IF(LP$4=$D104,$D107*(1-$D112)-SUM($G117:LO117),IF(AND(LP$4-$H$4&gt;0,LP$4-$H$4&lt;=$D104),LP115-IF(AND(LP$4-$H$4&gt;0,LP$4-$H$4&lt;=$D104),($D107-$D113-SUM($G117:LO117))*LP110/12,0),0))</f>
        <v>3081626.1315535149</v>
      </c>
      <c r="LQ117" s="37">
        <f>IF(LQ$4=$D104,$D107*(1-$D112)-SUM($G117:LP117),IF(AND(LQ$4-$H$4&gt;0,LQ$4-$H$4&lt;=$D104),LQ115-IF(AND(LQ$4-$H$4&gt;0,LQ$4-$H$4&lt;=$D104),($D107-$D113-SUM($G117:LP117))*LQ110/12,0),0))</f>
        <v>3096520.6578560239</v>
      </c>
      <c r="LR117" s="37">
        <f>IF(LR$4=$D104,$D107*(1-$D112)-SUM($G117:LQ117),IF(AND(LR$4-$H$4&gt;0,LR$4-$H$4&lt;=$D104),LR115-IF(AND(LR$4-$H$4&gt;0,LR$4-$H$4&lt;=$D104),($D107-$D113-SUM($G117:LQ117))*LR110/12,0),0))</f>
        <v>3111487.1743689948</v>
      </c>
      <c r="LS117" s="37">
        <f>IF(LS$4=$D104,$D107*(1-$D112)-SUM($G117:LR117),IF(AND(LS$4-$H$4&gt;0,LS$4-$H$4&lt;=$D104),LS115-IF(AND(LS$4-$H$4&gt;0,LS$4-$H$4&lt;=$D104),($D107-$D113-SUM($G117:LR117))*LS110/12,0),0))</f>
        <v>3126526.0290451115</v>
      </c>
      <c r="LT117" s="37">
        <f>IF(LT$4=$D104,$D107*(1-$D112)-SUM($G117:LS117),IF(AND(LT$4-$H$4&gt;0,LT$4-$H$4&lt;=$D104),LT115-IF(AND(LT$4-$H$4&gt;0,LT$4-$H$4&lt;=$D104),($D107-$D113-SUM($G117:LS117))*LT110/12,0),0))</f>
        <v>3141637.5715188296</v>
      </c>
      <c r="LU117" s="37">
        <f>IF(LU$4=$D104,$D107*(1-$D112)-SUM($G117:LT117),IF(AND(LU$4-$H$4&gt;0,LU$4-$H$4&lt;=$D104),LU115-IF(AND(LU$4-$H$4&gt;0,LU$4-$H$4&lt;=$D104),($D107-$D113-SUM($G117:LT117))*LU110/12,0),0))</f>
        <v>3156822.1531145037</v>
      </c>
      <c r="LV117" s="37">
        <f>IF(LV$4=$D104,$D107*(1-$D112)-SUM($G117:LU117),IF(AND(LV$4-$H$4&gt;0,LV$4-$H$4&lt;=$D104),LV115-IF(AND(LV$4-$H$4&gt;0,LV$4-$H$4&lt;=$D104),($D107-$D113-SUM($G117:LU117))*LV110/12,0),0))</f>
        <v>3172080.1268545571</v>
      </c>
      <c r="LW117" s="37">
        <f>IF(LW$4=$D104,$D107*(1-$D112)-SUM($G117:LV117),IF(AND(LW$4-$H$4&gt;0,LW$4-$H$4&lt;=$D104),LW115-IF(AND(LW$4-$H$4&gt;0,LW$4-$H$4&lt;=$D104),($D107-$D113-SUM($G117:LV117))*LW110/12,0),0))</f>
        <v>3187411.8474676874</v>
      </c>
      <c r="LX117" s="37">
        <f>IF(LX$4=$D104,$D107*(1-$D112)-SUM($G117:LW117),IF(AND(LX$4-$H$4&gt;0,LX$4-$H$4&lt;=$D104),LX115-IF(AND(LX$4-$H$4&gt;0,LX$4-$H$4&lt;=$D104),($D107-$D113-SUM($G117:LW117))*LX110/12,0),0))</f>
        <v>3202817.6713971146</v>
      </c>
      <c r="LY117" s="37">
        <f>IF(LY$4=$D104,$D107*(1-$D112)-SUM($G117:LX117),IF(AND(LY$4-$H$4&gt;0,LY$4-$H$4&lt;=$D104),LY115-IF(AND(LY$4-$H$4&gt;0,LY$4-$H$4&lt;=$D104),($D107-$D113-SUM($G117:LX117))*LY110/12,0),0))</f>
        <v>3218297.9568088669</v>
      </c>
      <c r="LZ117" s="37">
        <f>IF(LZ$4=$D104,$D107*(1-$D112)-SUM($G117:LY117),IF(AND(LZ$4-$H$4&gt;0,LZ$4-$H$4&lt;=$D104),LZ115-IF(AND(LZ$4-$H$4&gt;0,LZ$4-$H$4&lt;=$D104),($D107-$D113-SUM($G117:LY117))*LZ110/12,0),0))</f>
        <v>3233853.0636001099</v>
      </c>
      <c r="MA117" s="37">
        <f>IF(MA$4=$D104,$D107*(1-$D112)-SUM($G117:LZ117),IF(AND(MA$4-$H$4&gt;0,MA$4-$H$4&lt;=$D104),MA115-IF(AND(MA$4-$H$4&gt;0,MA$4-$H$4&lt;=$D104),($D107-$D113-SUM($G117:LZ117))*MA110/12,0),0))</f>
        <v>3249483.3534075106</v>
      </c>
      <c r="MB117" s="37">
        <f>IF(MB$4=$D104,$D107*(1-$D112)-SUM($G117:MA117),IF(AND(MB$4-$H$4&gt;0,MB$4-$H$4&lt;=$D104),MB115-IF(AND(MB$4-$H$4&gt;0,MB$4-$H$4&lt;=$D104),($D107-$D113-SUM($G117:MA117))*MB110/12,0),0))</f>
        <v>3265189.1896156468</v>
      </c>
      <c r="MC117" s="37">
        <f>IF(MC$4=$D104,$D107*(1-$D112)-SUM($G117:MB117),IF(AND(MC$4-$H$4&gt;0,MC$4-$H$4&lt;=$D104),MC115-IF(AND(MC$4-$H$4&gt;0,MC$4-$H$4&lt;=$D104),($D107-$D113-SUM($G117:MB117))*MC110/12,0),0))</f>
        <v>3280970.9373654556</v>
      </c>
      <c r="MD117" s="37">
        <f>IF(MD$4=$D104,$D107*(1-$D112)-SUM($G117:MC117),IF(AND(MD$4-$H$4&gt;0,MD$4-$H$4&lt;=$D104),MD115-IF(AND(MD$4-$H$4&gt;0,MD$4-$H$4&lt;=$D104),($D107-$D113-SUM($G117:MC117))*MD110/12,0),0))</f>
        <v>3296828.9635627219</v>
      </c>
      <c r="ME117" s="37">
        <f>IF(ME$4=$D104,$D107*(1-$D112)-SUM($G117:MD117),IF(AND(ME$4-$H$4&gt;0,ME$4-$H$4&lt;=$D104),ME115-IF(AND(ME$4-$H$4&gt;0,ME$4-$H$4&lt;=$D104),($D107-$D113-SUM($G117:MD117))*ME110/12,0),0))</f>
        <v>3312763.6368866083</v>
      </c>
      <c r="MF117" s="37">
        <f>IF(MF$4=$D104,$D107*(1-$D112)-SUM($G117:ME117),IF(AND(MF$4-$H$4&gt;0,MF$4-$H$4&lt;=$D104),MF115-IF(AND(MF$4-$H$4&gt;0,MF$4-$H$4&lt;=$D104),($D107-$D113-SUM($G117:ME117))*MF110/12,0),0))</f>
        <v>3328775.3277982268</v>
      </c>
      <c r="MG117" s="37">
        <f>IF(MG$4=$D104,$D107*(1-$D112)-SUM($G117:MF117),IF(AND(MG$4-$H$4&gt;0,MG$4-$H$4&lt;=$D104),MG115-IF(AND(MG$4-$H$4&gt;0,MG$4-$H$4&lt;=$D104),($D107-$D113-SUM($G117:MF117))*MG110/12,0),0))</f>
        <v>3344864.408549252</v>
      </c>
      <c r="MH117" s="37">
        <f>IF(MH$4=$D104,$D107*(1-$D112)-SUM($G117:MG117),IF(AND(MH$4-$H$4&gt;0,MH$4-$H$4&lt;=$D104),MH115-IF(AND(MH$4-$H$4&gt;0,MH$4-$H$4&lt;=$D104),($D107-$D113-SUM($G117:MG117))*MH110/12,0),0))</f>
        <v>3361031.2531905733</v>
      </c>
      <c r="MI117" s="37">
        <f>IF(MI$4=$D104,$D107*(1-$D112)-SUM($G117:MH117),IF(AND(MI$4-$H$4&gt;0,MI$4-$H$4&lt;=$D104),MI115-IF(AND(MI$4-$H$4&gt;0,MI$4-$H$4&lt;=$D104),($D107-$D113-SUM($G117:MH117))*MI110/12,0),0))</f>
        <v>3377276.2375809941</v>
      </c>
      <c r="MJ117" s="37">
        <f>IF(MJ$4=$D104,$D107*(1-$D112)-SUM($G117:MI117),IF(AND(MJ$4-$H$4&gt;0,MJ$4-$H$4&lt;=$D104),MJ115-IF(AND(MJ$4-$H$4&gt;0,MJ$4-$H$4&lt;=$D104),($D107-$D113-SUM($G117:MI117))*MJ110/12,0),0))</f>
        <v>3393599.7393959691</v>
      </c>
      <c r="MK117" s="37">
        <f>IF(MK$4=$D104,$D107*(1-$D112)-SUM($G117:MJ117),IF(AND(MK$4-$H$4&gt;0,MK$4-$H$4&lt;=$D104),MK115-IF(AND(MK$4-$H$4&gt;0,MK$4-$H$4&lt;=$D104),($D107-$D113-SUM($G117:MJ117))*MK110/12,0),0))</f>
        <v>3410002.1381363831</v>
      </c>
      <c r="ML117" s="37">
        <f>IF(ML$4=$D104,$D107*(1-$D112)-SUM($G117:MK117),IF(AND(ML$4-$H$4&gt;0,ML$4-$H$4&lt;=$D104),ML115-IF(AND(ML$4-$H$4&gt;0,ML$4-$H$4&lt;=$D104),($D107-$D113-SUM($G117:MK117))*ML110/12,0),0))</f>
        <v>3426483.8151373756</v>
      </c>
      <c r="MM117" s="37">
        <f>IF(MM$4=$D104,$D107*(1-$D112)-SUM($G117:ML117),IF(AND(MM$4-$H$4&gt;0,MM$4-$H$4&lt;=$D104),MM115-IF(AND(MM$4-$H$4&gt;0,MM$4-$H$4&lt;=$D104),($D107-$D113-SUM($G117:ML117))*MM110/12,0),0))</f>
        <v>3443045.1535772062</v>
      </c>
      <c r="MN117" s="37">
        <f>IF(MN$4=$D104,$D107*(1-$D112)-SUM($G117:MM117),IF(AND(MN$4-$H$4&gt;0,MN$4-$H$4&lt;=$D104),MN115-IF(AND(MN$4-$H$4&gt;0,MN$4-$H$4&lt;=$D104),($D107-$D113-SUM($G117:MM117))*MN110/12,0),0))</f>
        <v>3459686.5384861627</v>
      </c>
      <c r="MO117" s="37">
        <f>IF(MO$4=$D104,$D107*(1-$D112)-SUM($G117:MN117),IF(AND(MO$4-$H$4&gt;0,MO$4-$H$4&lt;=$D104),MO115-IF(AND(MO$4-$H$4&gt;0,MO$4-$H$4&lt;=$D104),($D107-$D113-SUM($G117:MN117))*MO110/12,0),0))</f>
        <v>3476408.3567555123</v>
      </c>
      <c r="MP117" s="37">
        <f>IF(MP$4=$D104,$D107*(1-$D112)-SUM($G117:MO117),IF(AND(MP$4-$H$4&gt;0,MP$4-$H$4&lt;=$D104),MP115-IF(AND(MP$4-$H$4&gt;0,MP$4-$H$4&lt;=$D104),($D107-$D113-SUM($G117:MO117))*MP110/12,0),0))</f>
        <v>3493210.9971464975</v>
      </c>
      <c r="MQ117" s="37">
        <f>IF(MQ$4=$D104,$D107*(1-$D112)-SUM($G117:MP117),IF(AND(MQ$4-$H$4&gt;0,MQ$4-$H$4&lt;=$D104),MQ115-IF(AND(MQ$4-$H$4&gt;0,MQ$4-$H$4&lt;=$D104),($D107-$D113-SUM($G117:MP117))*MQ110/12,0),0))</f>
        <v>3510094.8502993719</v>
      </c>
      <c r="MR117" s="37">
        <f>IF(MR$4=$D104,$D107*(1-$D112)-SUM($G117:MQ117),IF(AND(MR$4-$H$4&gt;0,MR$4-$H$4&lt;=$D104),MR115-IF(AND(MR$4-$H$4&gt;0,MR$4-$H$4&lt;=$D104),($D107-$D113-SUM($G117:MQ117))*MR110/12,0),0))</f>
        <v>3527060.3087424855</v>
      </c>
      <c r="MS117" s="37">
        <f>IF(MS$4=$D104,$D107*(1-$D112)-SUM($G117:MR117),IF(AND(MS$4-$H$4&gt;0,MS$4-$H$4&lt;=$D104),MS115-IF(AND(MS$4-$H$4&gt;0,MS$4-$H$4&lt;=$D104),($D107-$D113-SUM($G117:MR117))*MS110/12,0),0))</f>
        <v>3544107.7669014079</v>
      </c>
      <c r="MT117" s="37">
        <f>IF(MT$4=$D104,$D107*(1-$D112)-SUM($G117:MS117),IF(AND(MT$4-$H$4&gt;0,MT$4-$H$4&lt;=$D104),MT115-IF(AND(MT$4-$H$4&gt;0,MT$4-$H$4&lt;=$D104),($D107-$D113-SUM($G117:MS117))*MT110/12,0),0))</f>
        <v>3561237.6211080975</v>
      </c>
      <c r="MU117" s="37">
        <f>IF(MU$4=$D104,$D107*(1-$D112)-SUM($G117:MT117),IF(AND(MU$4-$H$4&gt;0,MU$4-$H$4&lt;=$D104),MU115-IF(AND(MU$4-$H$4&gt;0,MU$4-$H$4&lt;=$D104),($D107-$D113-SUM($G117:MT117))*MU110/12,0),0))</f>
        <v>3578450.26961012</v>
      </c>
      <c r="MV117" s="37">
        <f>IF(MV$4=$D104,$D107*(1-$D112)-SUM($G117:MU117),IF(AND(MV$4-$H$4&gt;0,MV$4-$H$4&lt;=$D104),MV115-IF(AND(MV$4-$H$4&gt;0,MV$4-$H$4&lt;=$D104),($D107-$D113-SUM($G117:MU117))*MV110/12,0),0))</f>
        <v>3595746.1125799026</v>
      </c>
      <c r="MW117" s="37">
        <f>IF(MW$4=$D104,$D107*(1-$D112)-SUM($G117:MV117),IF(AND(MW$4-$H$4&gt;0,MW$4-$H$4&lt;=$D104),MW115-IF(AND(MW$4-$H$4&gt;0,MW$4-$H$4&lt;=$D104),($D107-$D113-SUM($G117:MV117))*MW110/12,0),0))</f>
        <v>3613125.5521240388</v>
      </c>
      <c r="MX117" s="37">
        <f>IF(MX$4=$D104,$D107*(1-$D112)-SUM($G117:MW117),IF(AND(MX$4-$H$4&gt;0,MX$4-$H$4&lt;=$D104),MX115-IF(AND(MX$4-$H$4&gt;0,MX$4-$H$4&lt;=$D104),($D107-$D113-SUM($G117:MW117))*MX110/12,0),0))</f>
        <v>3630588.9922926384</v>
      </c>
      <c r="MY117" s="37">
        <f>IF(MY$4=$D104,$D107*(1-$D112)-SUM($G117:MX117),IF(AND(MY$4-$H$4&gt;0,MY$4-$H$4&lt;=$D104),MY115-IF(AND(MY$4-$H$4&gt;0,MY$4-$H$4&lt;=$D104),($D107-$D113-SUM($G117:MX117))*MY110/12,0),0))</f>
        <v>3648136.8390887193</v>
      </c>
      <c r="MZ117" s="37">
        <f>IF(MZ$4=$D104,$D107*(1-$D112)-SUM($G117:MY117),IF(AND(MZ$4-$H$4&gt;0,MZ$4-$H$4&lt;=$D104),MZ115-IF(AND(MZ$4-$H$4&gt;0,MZ$4-$H$4&lt;=$D104),($D107-$D113-SUM($G117:MY117))*MZ110/12,0),0))</f>
        <v>3665769.5004776479</v>
      </c>
      <c r="NA117" s="37">
        <f>IF(NA$4=$D104,$D107*(1-$D112)-SUM($G117:MZ117),IF(AND(NA$4-$H$4&gt;0,NA$4-$H$4&lt;=$D104),NA115-IF(AND(NA$4-$H$4&gt;0,NA$4-$H$4&lt;=$D104),($D107-$D113-SUM($G117:MZ117))*NA110/12,0),0))</f>
        <v>3683487.3863966232</v>
      </c>
      <c r="NB117" s="37">
        <f>IF(NB$4=$D104,$D107*(1-$D112)-SUM($G117:NA117),IF(AND(NB$4-$H$4&gt;0,NB$4-$H$4&lt;=$D104),NB115-IF(AND(NB$4-$H$4&gt;0,NB$4-$H$4&lt;=$D104),($D107-$D113-SUM($G117:NA117))*NB110/12,0),0))</f>
        <v>3701290.9087642073</v>
      </c>
      <c r="NC117" s="37">
        <f>IF(NC$4=$D104,$D107*(1-$D112)-SUM($G117:NB117),IF(AND(NC$4-$H$4&gt;0,NC$4-$H$4&lt;=$D104),NC115-IF(AND(NC$4-$H$4&gt;0,NC$4-$H$4&lt;=$D104),($D107-$D113-SUM($G117:NB117))*NC110/12,0),0))</f>
        <v>3719180.481489901</v>
      </c>
      <c r="ND117" s="37">
        <f>IF(ND$4=$D104,$D107*(1-$D112)-SUM($G117:NC117),IF(AND(ND$4-$H$4&gt;0,ND$4-$H$4&lt;=$D104),ND115-IF(AND(ND$4-$H$4&gt;0,ND$4-$H$4&lt;=$D104),($D107-$D113-SUM($G117:NC117))*ND110/12,0),0))</f>
        <v>3737156.5204622746</v>
      </c>
    </row>
    <row r="118" spans="1:368" x14ac:dyDescent="0.25">
      <c r="A118" s="4"/>
    </row>
    <row r="119" spans="1:368" s="47" customFormat="1" x14ac:dyDescent="0.25">
      <c r="B119" s="47" t="s">
        <v>20</v>
      </c>
      <c r="C119" s="48"/>
      <c r="D119" s="49"/>
      <c r="G119" s="48" t="s">
        <v>1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0</v>
      </c>
      <c r="U119" s="50">
        <v>0</v>
      </c>
      <c r="V119" s="50">
        <v>0</v>
      </c>
      <c r="W119" s="50">
        <v>0</v>
      </c>
      <c r="X119" s="50">
        <v>0</v>
      </c>
      <c r="Y119" s="50">
        <v>0</v>
      </c>
      <c r="Z119" s="50">
        <v>0</v>
      </c>
      <c r="AA119" s="50">
        <v>0</v>
      </c>
      <c r="AB119" s="50">
        <v>0</v>
      </c>
      <c r="AC119" s="50">
        <v>0</v>
      </c>
      <c r="AD119" s="50">
        <v>0</v>
      </c>
      <c r="AE119" s="50">
        <v>0</v>
      </c>
      <c r="AF119" s="50">
        <v>0</v>
      </c>
      <c r="AG119" s="50">
        <v>0</v>
      </c>
      <c r="AH119" s="50">
        <v>0</v>
      </c>
      <c r="AI119" s="50">
        <v>0</v>
      </c>
      <c r="AJ119" s="50">
        <v>0</v>
      </c>
      <c r="AK119" s="50">
        <v>0</v>
      </c>
      <c r="AL119" s="50">
        <v>0</v>
      </c>
      <c r="AM119" s="50">
        <v>0</v>
      </c>
      <c r="AN119" s="50">
        <v>0</v>
      </c>
      <c r="AO119" s="50">
        <v>0</v>
      </c>
      <c r="AP119" s="50">
        <v>0</v>
      </c>
      <c r="AQ119" s="50">
        <v>0</v>
      </c>
      <c r="AR119" s="50">
        <v>0</v>
      </c>
      <c r="AS119" s="50">
        <v>0</v>
      </c>
      <c r="AT119" s="50">
        <v>0</v>
      </c>
      <c r="AU119" s="50">
        <v>0</v>
      </c>
      <c r="AV119" s="50">
        <v>0</v>
      </c>
      <c r="AW119" s="50">
        <v>0</v>
      </c>
      <c r="AX119" s="50">
        <v>0</v>
      </c>
      <c r="AY119" s="50">
        <v>0</v>
      </c>
      <c r="AZ119" s="50">
        <v>0</v>
      </c>
      <c r="BA119" s="50">
        <v>0</v>
      </c>
      <c r="BB119" s="50">
        <v>0</v>
      </c>
      <c r="BC119" s="50">
        <v>0</v>
      </c>
      <c r="BD119" s="50">
        <v>0</v>
      </c>
      <c r="BE119" s="50">
        <v>0</v>
      </c>
      <c r="BF119" s="50">
        <v>0</v>
      </c>
      <c r="BG119" s="50">
        <v>0</v>
      </c>
      <c r="BH119" s="50">
        <v>0</v>
      </c>
      <c r="BI119" s="50">
        <v>0</v>
      </c>
      <c r="BJ119" s="50">
        <v>0</v>
      </c>
      <c r="BK119" s="50">
        <v>0</v>
      </c>
      <c r="BL119" s="50">
        <v>0</v>
      </c>
      <c r="BM119" s="50">
        <v>0</v>
      </c>
      <c r="BN119" s="50">
        <v>0</v>
      </c>
      <c r="BO119" s="50">
        <v>0</v>
      </c>
      <c r="BP119" s="50">
        <v>0</v>
      </c>
      <c r="BQ119" s="50">
        <v>0</v>
      </c>
      <c r="BR119" s="50">
        <v>0</v>
      </c>
      <c r="BS119" s="50">
        <v>0</v>
      </c>
      <c r="BT119" s="50">
        <v>0</v>
      </c>
      <c r="BU119" s="50">
        <v>0</v>
      </c>
      <c r="BV119" s="50">
        <v>0</v>
      </c>
      <c r="BW119" s="50">
        <v>0</v>
      </c>
      <c r="BX119" s="50">
        <v>0</v>
      </c>
      <c r="BY119" s="50">
        <v>0</v>
      </c>
      <c r="BZ119" s="50">
        <v>0</v>
      </c>
      <c r="CA119" s="50">
        <v>0</v>
      </c>
      <c r="CB119" s="50">
        <v>0</v>
      </c>
      <c r="CC119" s="50">
        <v>0</v>
      </c>
      <c r="CD119" s="50">
        <v>0</v>
      </c>
      <c r="CE119" s="50">
        <v>0</v>
      </c>
      <c r="CF119" s="50">
        <v>0</v>
      </c>
      <c r="CG119" s="50">
        <v>0</v>
      </c>
      <c r="CH119" s="50">
        <v>0</v>
      </c>
      <c r="CI119" s="50">
        <v>0</v>
      </c>
      <c r="CJ119" s="50">
        <v>0</v>
      </c>
      <c r="CK119" s="50">
        <v>0</v>
      </c>
      <c r="CL119" s="50">
        <v>0</v>
      </c>
      <c r="CM119" s="50">
        <v>0</v>
      </c>
      <c r="CN119" s="50">
        <v>0</v>
      </c>
      <c r="CO119" s="50">
        <v>0</v>
      </c>
      <c r="CP119" s="50">
        <v>0</v>
      </c>
      <c r="CQ119" s="50">
        <v>0</v>
      </c>
      <c r="CR119" s="50">
        <v>0</v>
      </c>
      <c r="CS119" s="50">
        <v>0</v>
      </c>
      <c r="CT119" s="50">
        <v>0</v>
      </c>
      <c r="CU119" s="50">
        <v>0</v>
      </c>
      <c r="CV119" s="50">
        <v>0</v>
      </c>
      <c r="CW119" s="50">
        <v>0</v>
      </c>
      <c r="CX119" s="50">
        <v>0</v>
      </c>
      <c r="CY119" s="50">
        <v>0</v>
      </c>
      <c r="CZ119" s="50">
        <v>0</v>
      </c>
      <c r="DA119" s="50">
        <v>0</v>
      </c>
      <c r="DB119" s="50">
        <v>0</v>
      </c>
      <c r="DC119" s="50">
        <v>0</v>
      </c>
      <c r="DD119" s="50">
        <v>0</v>
      </c>
      <c r="DE119" s="50">
        <v>0</v>
      </c>
      <c r="DF119" s="50">
        <v>0</v>
      </c>
      <c r="DG119" s="50">
        <v>0</v>
      </c>
      <c r="DH119" s="50">
        <v>0</v>
      </c>
      <c r="DI119" s="50">
        <v>0</v>
      </c>
      <c r="DJ119" s="50">
        <v>0</v>
      </c>
      <c r="DK119" s="50">
        <v>0</v>
      </c>
      <c r="DL119" s="50">
        <v>0</v>
      </c>
      <c r="DM119" s="50">
        <v>0</v>
      </c>
      <c r="DN119" s="50">
        <v>0</v>
      </c>
      <c r="DO119" s="50">
        <v>0</v>
      </c>
      <c r="DP119" s="50">
        <v>0</v>
      </c>
      <c r="DQ119" s="50">
        <v>0</v>
      </c>
      <c r="DR119" s="50">
        <v>0</v>
      </c>
      <c r="DS119" s="50">
        <v>0</v>
      </c>
      <c r="DT119" s="50">
        <v>0</v>
      </c>
      <c r="DU119" s="50">
        <v>0</v>
      </c>
      <c r="DV119" s="50">
        <v>0</v>
      </c>
      <c r="DW119" s="50">
        <v>0</v>
      </c>
      <c r="DX119" s="50">
        <v>0</v>
      </c>
      <c r="DY119" s="50">
        <v>0</v>
      </c>
      <c r="DZ119" s="50">
        <v>0</v>
      </c>
      <c r="EA119" s="50">
        <v>0</v>
      </c>
      <c r="EB119" s="50">
        <v>0</v>
      </c>
      <c r="EC119" s="50">
        <v>0</v>
      </c>
      <c r="ED119" s="50">
        <v>0</v>
      </c>
      <c r="EE119" s="50">
        <v>0</v>
      </c>
      <c r="EF119" s="50">
        <v>0</v>
      </c>
      <c r="EG119" s="50">
        <v>0</v>
      </c>
      <c r="EH119" s="50">
        <v>0</v>
      </c>
      <c r="EI119" s="50">
        <v>0</v>
      </c>
      <c r="EJ119" s="50">
        <v>0</v>
      </c>
      <c r="EK119" s="50">
        <v>0</v>
      </c>
      <c r="EL119" s="50">
        <v>0</v>
      </c>
      <c r="EM119" s="50">
        <v>0</v>
      </c>
      <c r="EN119" s="50">
        <v>0</v>
      </c>
      <c r="EO119" s="50">
        <v>0</v>
      </c>
      <c r="EP119" s="50">
        <v>0</v>
      </c>
      <c r="EQ119" s="50">
        <v>0</v>
      </c>
      <c r="ER119" s="50">
        <v>0</v>
      </c>
      <c r="ES119" s="50">
        <v>0</v>
      </c>
      <c r="ET119" s="50">
        <v>0</v>
      </c>
      <c r="EU119" s="50">
        <v>0</v>
      </c>
      <c r="EV119" s="50">
        <v>0</v>
      </c>
      <c r="EW119" s="50">
        <v>0</v>
      </c>
      <c r="EX119" s="50">
        <v>0</v>
      </c>
      <c r="EY119" s="50">
        <v>0</v>
      </c>
      <c r="EZ119" s="50">
        <v>0</v>
      </c>
      <c r="FA119" s="50">
        <v>0</v>
      </c>
      <c r="FB119" s="50">
        <v>0</v>
      </c>
      <c r="FC119" s="50">
        <v>0</v>
      </c>
      <c r="FD119" s="50">
        <v>0</v>
      </c>
      <c r="FE119" s="50">
        <v>0</v>
      </c>
      <c r="FF119" s="50">
        <v>0</v>
      </c>
      <c r="FG119" s="50">
        <v>0</v>
      </c>
      <c r="FH119" s="50">
        <v>0</v>
      </c>
      <c r="FI119" s="50">
        <v>0</v>
      </c>
      <c r="FJ119" s="50">
        <v>0</v>
      </c>
      <c r="FK119" s="50">
        <v>0</v>
      </c>
      <c r="FL119" s="50">
        <v>0</v>
      </c>
      <c r="FM119" s="50">
        <v>0</v>
      </c>
      <c r="FN119" s="50">
        <v>0</v>
      </c>
      <c r="FO119" s="50">
        <v>0</v>
      </c>
      <c r="FP119" s="50">
        <v>0</v>
      </c>
      <c r="FQ119" s="50">
        <v>0</v>
      </c>
      <c r="FR119" s="50">
        <v>0</v>
      </c>
      <c r="FS119" s="50">
        <v>0</v>
      </c>
      <c r="FT119" s="50">
        <v>0</v>
      </c>
      <c r="FU119" s="50">
        <v>0</v>
      </c>
      <c r="FV119" s="50">
        <v>0</v>
      </c>
      <c r="FW119" s="50">
        <v>0</v>
      </c>
      <c r="FX119" s="50">
        <v>0</v>
      </c>
      <c r="FY119" s="50">
        <v>0</v>
      </c>
      <c r="FZ119" s="50">
        <v>0</v>
      </c>
      <c r="GA119" s="50">
        <v>0</v>
      </c>
      <c r="GB119" s="50">
        <v>0</v>
      </c>
      <c r="GC119" s="50">
        <v>0</v>
      </c>
      <c r="GD119" s="50">
        <v>0</v>
      </c>
      <c r="GE119" s="50">
        <v>0</v>
      </c>
      <c r="GF119" s="50">
        <v>0</v>
      </c>
      <c r="GG119" s="50">
        <v>0</v>
      </c>
      <c r="GH119" s="50">
        <v>0</v>
      </c>
      <c r="GI119" s="50">
        <v>0</v>
      </c>
      <c r="GJ119" s="50">
        <v>0</v>
      </c>
      <c r="GK119" s="50">
        <v>0</v>
      </c>
      <c r="GL119" s="50">
        <v>0</v>
      </c>
      <c r="GM119" s="50">
        <v>0</v>
      </c>
      <c r="GN119" s="50">
        <v>0</v>
      </c>
      <c r="GO119" s="50">
        <v>0</v>
      </c>
      <c r="GP119" s="50">
        <v>0</v>
      </c>
      <c r="GQ119" s="50">
        <v>0</v>
      </c>
      <c r="GR119" s="50">
        <v>0</v>
      </c>
      <c r="GS119" s="50">
        <v>0</v>
      </c>
      <c r="GT119" s="50">
        <v>0</v>
      </c>
      <c r="GU119" s="50">
        <v>0</v>
      </c>
      <c r="GV119" s="50">
        <v>0</v>
      </c>
      <c r="GW119" s="50">
        <v>0</v>
      </c>
      <c r="GX119" s="50">
        <v>0</v>
      </c>
      <c r="GY119" s="50">
        <v>0</v>
      </c>
      <c r="GZ119" s="50">
        <v>0</v>
      </c>
      <c r="HA119" s="50">
        <v>0</v>
      </c>
      <c r="HB119" s="50">
        <v>0</v>
      </c>
      <c r="HC119" s="50">
        <v>0</v>
      </c>
      <c r="HD119" s="50">
        <v>0</v>
      </c>
      <c r="HE119" s="50">
        <v>0</v>
      </c>
      <c r="HF119" s="50">
        <v>0</v>
      </c>
      <c r="HG119" s="50">
        <v>0</v>
      </c>
      <c r="HH119" s="50">
        <v>0</v>
      </c>
      <c r="HI119" s="50">
        <v>0</v>
      </c>
      <c r="HJ119" s="50">
        <v>0</v>
      </c>
      <c r="HK119" s="50">
        <v>0</v>
      </c>
      <c r="HL119" s="50">
        <v>0</v>
      </c>
      <c r="HM119" s="50">
        <v>0</v>
      </c>
      <c r="HN119" s="50">
        <v>0</v>
      </c>
      <c r="HO119" s="50">
        <v>0</v>
      </c>
      <c r="HP119" s="50">
        <v>0</v>
      </c>
      <c r="HQ119" s="50">
        <v>0</v>
      </c>
      <c r="HR119" s="50">
        <v>0</v>
      </c>
      <c r="HS119" s="50">
        <v>0</v>
      </c>
      <c r="HT119" s="50">
        <v>0</v>
      </c>
      <c r="HU119" s="50">
        <v>0</v>
      </c>
      <c r="HV119" s="50">
        <v>0</v>
      </c>
      <c r="HW119" s="50">
        <v>0</v>
      </c>
      <c r="HX119" s="50">
        <v>0</v>
      </c>
      <c r="HY119" s="50">
        <v>0</v>
      </c>
      <c r="HZ119" s="50">
        <v>0</v>
      </c>
      <c r="IA119" s="50">
        <v>0</v>
      </c>
      <c r="IB119" s="50">
        <v>0</v>
      </c>
      <c r="IC119" s="50">
        <v>0</v>
      </c>
      <c r="ID119" s="50">
        <v>0</v>
      </c>
      <c r="IE119" s="50">
        <v>0</v>
      </c>
      <c r="IF119" s="50">
        <v>0</v>
      </c>
      <c r="IG119" s="50">
        <v>0</v>
      </c>
      <c r="IH119" s="50">
        <v>0</v>
      </c>
      <c r="II119" s="50">
        <v>0</v>
      </c>
      <c r="IJ119" s="50">
        <v>0</v>
      </c>
      <c r="IK119" s="50">
        <v>0</v>
      </c>
      <c r="IL119" s="50">
        <v>0</v>
      </c>
      <c r="IM119" s="50">
        <v>0</v>
      </c>
      <c r="IN119" s="50">
        <v>0</v>
      </c>
      <c r="IO119" s="50">
        <v>0</v>
      </c>
      <c r="IP119" s="50">
        <v>0</v>
      </c>
      <c r="IQ119" s="50">
        <v>0</v>
      </c>
      <c r="IR119" s="50">
        <v>0</v>
      </c>
      <c r="IS119" s="50">
        <v>0</v>
      </c>
      <c r="IT119" s="50">
        <v>0</v>
      </c>
      <c r="IU119" s="50">
        <v>0</v>
      </c>
      <c r="IV119" s="50">
        <v>0</v>
      </c>
      <c r="IW119" s="50">
        <v>0</v>
      </c>
      <c r="IX119" s="50">
        <v>0</v>
      </c>
      <c r="IY119" s="50">
        <v>0</v>
      </c>
      <c r="IZ119" s="50">
        <v>0</v>
      </c>
      <c r="JA119" s="50">
        <v>0</v>
      </c>
      <c r="JB119" s="50">
        <v>0</v>
      </c>
      <c r="JC119" s="50">
        <v>0</v>
      </c>
      <c r="JD119" s="50">
        <v>0</v>
      </c>
      <c r="JE119" s="50">
        <v>0</v>
      </c>
      <c r="JF119" s="50">
        <v>0</v>
      </c>
      <c r="JG119" s="50">
        <v>0</v>
      </c>
      <c r="JH119" s="50">
        <v>0</v>
      </c>
      <c r="JI119" s="50">
        <v>0</v>
      </c>
      <c r="JJ119" s="50">
        <v>0</v>
      </c>
      <c r="JK119" s="50">
        <v>0</v>
      </c>
      <c r="JL119" s="50">
        <v>0</v>
      </c>
      <c r="JM119" s="50">
        <v>0</v>
      </c>
      <c r="JN119" s="50">
        <v>0</v>
      </c>
      <c r="JO119" s="50">
        <v>0</v>
      </c>
      <c r="JP119" s="50">
        <v>0</v>
      </c>
      <c r="JQ119" s="50">
        <v>0</v>
      </c>
      <c r="JR119" s="50">
        <v>0</v>
      </c>
      <c r="JS119" s="50">
        <v>0</v>
      </c>
      <c r="JT119" s="50">
        <v>0</v>
      </c>
      <c r="JU119" s="50">
        <v>0</v>
      </c>
      <c r="JV119" s="50">
        <v>0</v>
      </c>
      <c r="JW119" s="50">
        <v>0</v>
      </c>
      <c r="JX119" s="50">
        <v>0</v>
      </c>
      <c r="JY119" s="50">
        <v>0</v>
      </c>
      <c r="JZ119" s="50">
        <v>0</v>
      </c>
      <c r="KA119" s="50">
        <v>0</v>
      </c>
      <c r="KB119" s="50">
        <v>0</v>
      </c>
      <c r="KC119" s="50">
        <v>0</v>
      </c>
      <c r="KD119" s="50">
        <v>0</v>
      </c>
      <c r="KE119" s="50">
        <v>0</v>
      </c>
      <c r="KF119" s="50">
        <v>0</v>
      </c>
      <c r="KG119" s="50">
        <v>0</v>
      </c>
      <c r="KH119" s="50">
        <v>0</v>
      </c>
      <c r="KI119" s="50">
        <v>0</v>
      </c>
      <c r="KJ119" s="50">
        <v>0</v>
      </c>
      <c r="KK119" s="50">
        <v>0</v>
      </c>
      <c r="KL119" s="50">
        <v>0</v>
      </c>
      <c r="KM119" s="50">
        <v>0</v>
      </c>
      <c r="KN119" s="50">
        <v>0</v>
      </c>
      <c r="KO119" s="50">
        <v>0</v>
      </c>
      <c r="KP119" s="50">
        <v>0</v>
      </c>
      <c r="KQ119" s="50">
        <v>0</v>
      </c>
      <c r="KR119" s="50">
        <v>0</v>
      </c>
      <c r="KS119" s="50">
        <v>0</v>
      </c>
      <c r="KT119" s="50">
        <v>0</v>
      </c>
      <c r="KU119" s="50">
        <v>0</v>
      </c>
      <c r="KV119" s="50">
        <v>0</v>
      </c>
      <c r="KW119" s="50">
        <v>0</v>
      </c>
      <c r="KX119" s="50">
        <v>0</v>
      </c>
      <c r="KY119" s="50">
        <v>0</v>
      </c>
      <c r="KZ119" s="50">
        <v>0</v>
      </c>
      <c r="LA119" s="50">
        <v>0</v>
      </c>
      <c r="LB119" s="50">
        <v>0</v>
      </c>
      <c r="LC119" s="50">
        <v>0</v>
      </c>
      <c r="LD119" s="50">
        <v>0</v>
      </c>
      <c r="LE119" s="50">
        <v>0</v>
      </c>
      <c r="LF119" s="50">
        <v>0</v>
      </c>
      <c r="LG119" s="50">
        <v>0</v>
      </c>
      <c r="LH119" s="50">
        <v>0</v>
      </c>
      <c r="LI119" s="50">
        <v>0</v>
      </c>
      <c r="LJ119" s="50">
        <v>0</v>
      </c>
      <c r="LK119" s="50">
        <v>0</v>
      </c>
      <c r="LL119" s="50">
        <v>0</v>
      </c>
      <c r="LM119" s="50">
        <v>0</v>
      </c>
      <c r="LN119" s="50">
        <v>0</v>
      </c>
      <c r="LO119" s="50">
        <v>0</v>
      </c>
      <c r="LP119" s="50">
        <v>0</v>
      </c>
      <c r="LQ119" s="50">
        <v>0</v>
      </c>
      <c r="LR119" s="50">
        <v>0</v>
      </c>
      <c r="LS119" s="50">
        <v>0</v>
      </c>
      <c r="LT119" s="50">
        <v>0</v>
      </c>
      <c r="LU119" s="50">
        <v>0</v>
      </c>
      <c r="LV119" s="50">
        <v>0</v>
      </c>
      <c r="LW119" s="50">
        <v>0</v>
      </c>
      <c r="LX119" s="50">
        <v>0</v>
      </c>
      <c r="LY119" s="50">
        <v>0</v>
      </c>
      <c r="LZ119" s="50">
        <v>0</v>
      </c>
      <c r="MA119" s="50">
        <v>0</v>
      </c>
      <c r="MB119" s="50">
        <v>0</v>
      </c>
      <c r="MC119" s="50">
        <v>0</v>
      </c>
      <c r="MD119" s="50">
        <v>0</v>
      </c>
      <c r="ME119" s="50">
        <v>0</v>
      </c>
      <c r="MF119" s="50">
        <v>0</v>
      </c>
      <c r="MG119" s="50">
        <v>0</v>
      </c>
      <c r="MH119" s="50">
        <v>0</v>
      </c>
      <c r="MI119" s="50">
        <v>0</v>
      </c>
      <c r="MJ119" s="50">
        <v>0</v>
      </c>
      <c r="MK119" s="50">
        <v>0</v>
      </c>
      <c r="ML119" s="50">
        <v>0</v>
      </c>
      <c r="MM119" s="50">
        <v>0</v>
      </c>
      <c r="MN119" s="50">
        <v>0</v>
      </c>
      <c r="MO119" s="50">
        <v>0</v>
      </c>
      <c r="MP119" s="50">
        <v>0</v>
      </c>
      <c r="MQ119" s="50">
        <v>0</v>
      </c>
      <c r="MR119" s="50">
        <v>0</v>
      </c>
      <c r="MS119" s="50">
        <v>0</v>
      </c>
      <c r="MT119" s="50">
        <v>0</v>
      </c>
      <c r="MU119" s="50">
        <v>0</v>
      </c>
      <c r="MV119" s="50">
        <v>0</v>
      </c>
      <c r="MW119" s="50">
        <v>0</v>
      </c>
      <c r="MX119" s="50">
        <v>0</v>
      </c>
      <c r="MY119" s="50">
        <v>0</v>
      </c>
      <c r="MZ119" s="50">
        <v>0</v>
      </c>
      <c r="NA119" s="50">
        <v>0</v>
      </c>
      <c r="NB119" s="50">
        <v>0</v>
      </c>
      <c r="NC119" s="50">
        <v>0</v>
      </c>
      <c r="ND119" s="50">
        <v>0</v>
      </c>
    </row>
    <row r="120" spans="1:368" x14ac:dyDescent="0.25">
      <c r="A120" s="4"/>
    </row>
    <row r="121" spans="1:368" s="4" customFormat="1" x14ac:dyDescent="0.25">
      <c r="B121" s="35" t="s">
        <v>63</v>
      </c>
      <c r="C121" s="33"/>
      <c r="D121" s="51">
        <f>SUM(H121:ND121)</f>
        <v>133333333.3333333</v>
      </c>
      <c r="E121" s="35"/>
      <c r="F121" s="35"/>
      <c r="G121" s="33"/>
      <c r="H121" s="37">
        <f>$D$7*(H117+H113)/(1+$D$7)</f>
        <v>0</v>
      </c>
      <c r="I121" s="37">
        <f t="shared" ref="I121:BT121" si="4436">$D$7*(I117+I113)/(1+$D$7)</f>
        <v>110314.35172211163</v>
      </c>
      <c r="J121" s="37">
        <f t="shared" si="4436"/>
        <v>110847.53775543519</v>
      </c>
      <c r="K121" s="37">
        <f t="shared" si="4436"/>
        <v>111383.3008545864</v>
      </c>
      <c r="L121" s="37">
        <f t="shared" si="4436"/>
        <v>111921.65347538363</v>
      </c>
      <c r="M121" s="37">
        <f t="shared" si="4436"/>
        <v>112462.608133848</v>
      </c>
      <c r="N121" s="37">
        <f t="shared" si="4436"/>
        <v>113006.17740649497</v>
      </c>
      <c r="O121" s="37">
        <f t="shared" si="4436"/>
        <v>113552.37393062626</v>
      </c>
      <c r="P121" s="37">
        <f t="shared" si="4436"/>
        <v>114101.21040462439</v>
      </c>
      <c r="Q121" s="37">
        <f t="shared" si="4436"/>
        <v>114652.69958824664</v>
      </c>
      <c r="R121" s="37">
        <f t="shared" si="4436"/>
        <v>115206.85430292312</v>
      </c>
      <c r="S121" s="37">
        <f t="shared" si="4436"/>
        <v>115763.68743205398</v>
      </c>
      <c r="T121" s="37">
        <f t="shared" si="4436"/>
        <v>116323.21192130898</v>
      </c>
      <c r="U121" s="37">
        <f t="shared" si="4436"/>
        <v>116885.44077892852</v>
      </c>
      <c r="V121" s="37">
        <f t="shared" si="4436"/>
        <v>117450.3870760267</v>
      </c>
      <c r="W121" s="37">
        <f t="shared" si="4436"/>
        <v>118018.06394689424</v>
      </c>
      <c r="X121" s="37">
        <f t="shared" si="4436"/>
        <v>118588.48458930416</v>
      </c>
      <c r="Y121" s="37">
        <f t="shared" si="4436"/>
        <v>119161.6622648191</v>
      </c>
      <c r="Z121" s="37">
        <f t="shared" si="4436"/>
        <v>119737.61029909909</v>
      </c>
      <c r="AA121" s="37">
        <f t="shared" si="4436"/>
        <v>120316.34208221144</v>
      </c>
      <c r="AB121" s="37">
        <f t="shared" si="4436"/>
        <v>120897.87106894207</v>
      </c>
      <c r="AC121" s="37">
        <f t="shared" si="4436"/>
        <v>121482.21077910865</v>
      </c>
      <c r="AD121" s="37">
        <f t="shared" si="4436"/>
        <v>122069.37479787429</v>
      </c>
      <c r="AE121" s="37">
        <f t="shared" si="4436"/>
        <v>122659.37677606405</v>
      </c>
      <c r="AF121" s="37">
        <f t="shared" si="4436"/>
        <v>123252.23043048165</v>
      </c>
      <c r="AG121" s="37">
        <f t="shared" si="4436"/>
        <v>123847.94954422908</v>
      </c>
      <c r="AH121" s="37">
        <f t="shared" si="4436"/>
        <v>124446.54796702618</v>
      </c>
      <c r="AI121" s="37">
        <f t="shared" si="4436"/>
        <v>125048.03961553347</v>
      </c>
      <c r="AJ121" s="37">
        <f t="shared" si="4436"/>
        <v>125652.43847367527</v>
      </c>
      <c r="AK121" s="37">
        <f t="shared" si="4436"/>
        <v>126259.75859296463</v>
      </c>
      <c r="AL121" s="37">
        <f t="shared" si="4436"/>
        <v>126870.01409283056</v>
      </c>
      <c r="AM121" s="37">
        <f t="shared" si="4436"/>
        <v>127483.21916094601</v>
      </c>
      <c r="AN121" s="37">
        <f t="shared" si="4436"/>
        <v>128099.38805355715</v>
      </c>
      <c r="AO121" s="37">
        <f t="shared" si="4436"/>
        <v>128718.53509581603</v>
      </c>
      <c r="AP121" s="37">
        <f t="shared" si="4436"/>
        <v>129340.67468211257</v>
      </c>
      <c r="AQ121" s="37">
        <f t="shared" si="4436"/>
        <v>129965.82127640941</v>
      </c>
      <c r="AR121" s="37">
        <f t="shared" si="4436"/>
        <v>130593.9894125787</v>
      </c>
      <c r="AS121" s="37">
        <f t="shared" si="4436"/>
        <v>131225.19369473954</v>
      </c>
      <c r="AT121" s="37">
        <f t="shared" si="4436"/>
        <v>131859.4487975974</v>
      </c>
      <c r="AU121" s="37">
        <f t="shared" si="4436"/>
        <v>132496.76946678574</v>
      </c>
      <c r="AV121" s="37">
        <f t="shared" si="4436"/>
        <v>133137.17051920871</v>
      </c>
      <c r="AW121" s="37">
        <f t="shared" si="4436"/>
        <v>133780.66684338477</v>
      </c>
      <c r="AX121" s="37">
        <f t="shared" si="4436"/>
        <v>134427.27339979447</v>
      </c>
      <c r="AY121" s="37">
        <f t="shared" si="4436"/>
        <v>135077.00522122683</v>
      </c>
      <c r="AZ121" s="37">
        <f t="shared" si="4436"/>
        <v>135729.87741312938</v>
      </c>
      <c r="BA121" s="37">
        <f t="shared" si="4436"/>
        <v>136385.90515395955</v>
      </c>
      <c r="BB121" s="37">
        <f t="shared" si="4436"/>
        <v>137045.10369553696</v>
      </c>
      <c r="BC121" s="37">
        <f t="shared" si="4436"/>
        <v>137707.4883633987</v>
      </c>
      <c r="BD121" s="37">
        <f t="shared" si="4436"/>
        <v>138373.07455715523</v>
      </c>
      <c r="BE121" s="37">
        <f t="shared" si="4436"/>
        <v>139041.87775084813</v>
      </c>
      <c r="BF121" s="37">
        <f t="shared" si="4436"/>
        <v>139713.91349331042</v>
      </c>
      <c r="BG121" s="37">
        <f t="shared" si="4436"/>
        <v>140389.19740852824</v>
      </c>
      <c r="BH121" s="37">
        <f t="shared" si="4436"/>
        <v>141067.74519600277</v>
      </c>
      <c r="BI121" s="37">
        <f t="shared" si="4436"/>
        <v>141749.57263111681</v>
      </c>
      <c r="BJ121" s="37">
        <f t="shared" si="4436"/>
        <v>142434.69556550047</v>
      </c>
      <c r="BK121" s="37">
        <f t="shared" si="4436"/>
        <v>143123.12992740035</v>
      </c>
      <c r="BL121" s="37">
        <f t="shared" si="4436"/>
        <v>143814.89172204959</v>
      </c>
      <c r="BM121" s="37">
        <f t="shared" si="4436"/>
        <v>144509.99703203942</v>
      </c>
      <c r="BN121" s="37">
        <f t="shared" si="4436"/>
        <v>145208.4620176942</v>
      </c>
      <c r="BO121" s="37">
        <f t="shared" si="4436"/>
        <v>145910.3029174465</v>
      </c>
      <c r="BP121" s="37">
        <f t="shared" si="4436"/>
        <v>146615.53604821413</v>
      </c>
      <c r="BQ121" s="37">
        <f t="shared" si="4436"/>
        <v>147324.17780578046</v>
      </c>
      <c r="BR121" s="37">
        <f t="shared" si="4436"/>
        <v>148036.24466517507</v>
      </c>
      <c r="BS121" s="37">
        <f t="shared" si="4436"/>
        <v>148751.75318105676</v>
      </c>
      <c r="BT121" s="37">
        <f t="shared" si="4436"/>
        <v>149470.71998809854</v>
      </c>
      <c r="BU121" s="37">
        <f t="shared" ref="BU121:EF121" si="4437">$D$7*(BU117+BU113)/(1+$D$7)</f>
        <v>150193.16180137437</v>
      </c>
      <c r="BV121" s="37">
        <f t="shared" si="4437"/>
        <v>150919.09541674759</v>
      </c>
      <c r="BW121" s="37">
        <f t="shared" si="4437"/>
        <v>151648.53771126195</v>
      </c>
      <c r="BX121" s="37">
        <f t="shared" si="4437"/>
        <v>152381.50564353293</v>
      </c>
      <c r="BY121" s="37">
        <f t="shared" si="4437"/>
        <v>153118.0162541435</v>
      </c>
      <c r="BZ121" s="37">
        <f t="shared" si="4437"/>
        <v>153858.08666603843</v>
      </c>
      <c r="CA121" s="37">
        <f t="shared" si="4437"/>
        <v>154601.7340849243</v>
      </c>
      <c r="CB121" s="37">
        <f t="shared" si="4437"/>
        <v>155348.97579966811</v>
      </c>
      <c r="CC121" s="37">
        <f t="shared" si="4437"/>
        <v>156099.82918269982</v>
      </c>
      <c r="CD121" s="37">
        <f t="shared" si="4437"/>
        <v>156854.31169041619</v>
      </c>
      <c r="CE121" s="37">
        <f t="shared" si="4437"/>
        <v>157612.44086358658</v>
      </c>
      <c r="CF121" s="37">
        <f t="shared" si="4437"/>
        <v>158374.23432776055</v>
      </c>
      <c r="CG121" s="37">
        <f t="shared" si="4437"/>
        <v>159139.70979367811</v>
      </c>
      <c r="CH121" s="37">
        <f t="shared" si="4437"/>
        <v>159908.8850576808</v>
      </c>
      <c r="CI121" s="37">
        <f t="shared" si="4437"/>
        <v>160681.77800212632</v>
      </c>
      <c r="CJ121" s="37">
        <f t="shared" si="4437"/>
        <v>161458.40659580327</v>
      </c>
      <c r="CK121" s="37">
        <f t="shared" si="4437"/>
        <v>162238.78889434965</v>
      </c>
      <c r="CL121" s="37">
        <f t="shared" si="4437"/>
        <v>163022.9430406724</v>
      </c>
      <c r="CM121" s="37">
        <f t="shared" si="4437"/>
        <v>163810.88726536892</v>
      </c>
      <c r="CN121" s="37">
        <f t="shared" si="4437"/>
        <v>164602.63988715157</v>
      </c>
      <c r="CO121" s="37">
        <f t="shared" si="4437"/>
        <v>165398.21931327277</v>
      </c>
      <c r="CP121" s="37">
        <f t="shared" si="4437"/>
        <v>166197.64403995353</v>
      </c>
      <c r="CQ121" s="37">
        <f t="shared" si="4437"/>
        <v>167000.93265281341</v>
      </c>
      <c r="CR121" s="37">
        <f t="shared" si="4437"/>
        <v>167808.10382730197</v>
      </c>
      <c r="CS121" s="37">
        <f t="shared" si="4437"/>
        <v>168619.17632913389</v>
      </c>
      <c r="CT121" s="37">
        <f t="shared" si="4437"/>
        <v>169434.16901472476</v>
      </c>
      <c r="CU121" s="37">
        <f t="shared" si="4437"/>
        <v>170253.10083162924</v>
      </c>
      <c r="CV121" s="37">
        <f t="shared" si="4437"/>
        <v>171075.99081898219</v>
      </c>
      <c r="CW121" s="37">
        <f t="shared" si="4437"/>
        <v>171902.85810794053</v>
      </c>
      <c r="CX121" s="37">
        <f t="shared" si="4437"/>
        <v>172733.72192212896</v>
      </c>
      <c r="CY121" s="37">
        <f t="shared" si="4437"/>
        <v>173568.60157808586</v>
      </c>
      <c r="CZ121" s="37">
        <f t="shared" si="4437"/>
        <v>174407.51648571328</v>
      </c>
      <c r="DA121" s="37">
        <f t="shared" si="4437"/>
        <v>175250.48614872762</v>
      </c>
      <c r="DB121" s="37">
        <f t="shared" si="4437"/>
        <v>176097.53016511307</v>
      </c>
      <c r="DC121" s="37">
        <f t="shared" si="4437"/>
        <v>176948.66822757776</v>
      </c>
      <c r="DD121" s="37">
        <f t="shared" si="4437"/>
        <v>177803.92012401114</v>
      </c>
      <c r="DE121" s="37">
        <f t="shared" si="4437"/>
        <v>178663.30573794385</v>
      </c>
      <c r="DF121" s="37">
        <f t="shared" si="4437"/>
        <v>179526.84504901053</v>
      </c>
      <c r="DG121" s="37">
        <f t="shared" si="4437"/>
        <v>180394.55813341419</v>
      </c>
      <c r="DH121" s="37">
        <f t="shared" si="4437"/>
        <v>181266.46516439226</v>
      </c>
      <c r="DI121" s="37">
        <f t="shared" si="4437"/>
        <v>182142.5864126868</v>
      </c>
      <c r="DJ121" s="37">
        <f t="shared" si="4437"/>
        <v>183022.94224701484</v>
      </c>
      <c r="DK121" s="37">
        <f t="shared" si="4437"/>
        <v>183907.55313454207</v>
      </c>
      <c r="DL121" s="37">
        <f t="shared" si="4437"/>
        <v>184796.43964135903</v>
      </c>
      <c r="DM121" s="37">
        <f t="shared" si="4437"/>
        <v>185689.62243295897</v>
      </c>
      <c r="DN121" s="37">
        <f t="shared" si="4437"/>
        <v>186587.12227471819</v>
      </c>
      <c r="DO121" s="37">
        <f t="shared" si="4437"/>
        <v>187488.96003237937</v>
      </c>
      <c r="DP121" s="37">
        <f t="shared" si="4437"/>
        <v>188395.15667253587</v>
      </c>
      <c r="DQ121" s="37">
        <f t="shared" si="4437"/>
        <v>189305.73326311976</v>
      </c>
      <c r="DR121" s="37">
        <f t="shared" si="4437"/>
        <v>190220.71097389152</v>
      </c>
      <c r="DS121" s="37">
        <f t="shared" si="4437"/>
        <v>191140.11107693205</v>
      </c>
      <c r="DT121" s="37">
        <f t="shared" si="4437"/>
        <v>192063.95494713713</v>
      </c>
      <c r="DU121" s="37">
        <f t="shared" si="4437"/>
        <v>192992.26406271502</v>
      </c>
      <c r="DV121" s="37">
        <f t="shared" si="4437"/>
        <v>193925.06000568488</v>
      </c>
      <c r="DW121" s="37">
        <f t="shared" si="4437"/>
        <v>194862.3644623789</v>
      </c>
      <c r="DX121" s="37">
        <f t="shared" si="4437"/>
        <v>195804.1992239471</v>
      </c>
      <c r="DY121" s="37">
        <f t="shared" si="4437"/>
        <v>196750.5861868629</v>
      </c>
      <c r="DZ121" s="37">
        <f t="shared" si="4437"/>
        <v>197701.54735343269</v>
      </c>
      <c r="EA121" s="37">
        <f t="shared" si="4437"/>
        <v>198657.10483230761</v>
      </c>
      <c r="EB121" s="37">
        <f t="shared" si="4437"/>
        <v>199617.2808389971</v>
      </c>
      <c r="EC121" s="37">
        <f t="shared" si="4437"/>
        <v>200582.09769638558</v>
      </c>
      <c r="ED121" s="37">
        <f t="shared" si="4437"/>
        <v>201551.57783525143</v>
      </c>
      <c r="EE121" s="37">
        <f t="shared" si="4437"/>
        <v>202525.74379478846</v>
      </c>
      <c r="EF121" s="37">
        <f t="shared" si="4437"/>
        <v>203504.61822312995</v>
      </c>
      <c r="EG121" s="37">
        <f t="shared" ref="EG121:GR121" si="4438">$D$7*(EG117+EG113)/(1+$D$7)</f>
        <v>204488.22387787513</v>
      </c>
      <c r="EH121" s="37">
        <f t="shared" si="4438"/>
        <v>205476.58362661817</v>
      </c>
      <c r="EI121" s="37">
        <f t="shared" si="4438"/>
        <v>206469.72044748015</v>
      </c>
      <c r="EJ121" s="37">
        <f t="shared" si="4438"/>
        <v>207467.65742964298</v>
      </c>
      <c r="EK121" s="37">
        <f t="shared" si="4438"/>
        <v>208470.41777388621</v>
      </c>
      <c r="EL121" s="37">
        <f t="shared" si="4438"/>
        <v>209478.02479312671</v>
      </c>
      <c r="EM121" s="37">
        <f t="shared" si="4438"/>
        <v>210490.50191296011</v>
      </c>
      <c r="EN121" s="37">
        <f t="shared" si="4438"/>
        <v>211507.87267220611</v>
      </c>
      <c r="EO121" s="37">
        <f t="shared" si="4438"/>
        <v>212530.1607234551</v>
      </c>
      <c r="EP121" s="37">
        <f t="shared" si="4438"/>
        <v>213557.38983361845</v>
      </c>
      <c r="EQ121" s="37">
        <f t="shared" si="4438"/>
        <v>214589.58388448096</v>
      </c>
      <c r="ER121" s="37">
        <f t="shared" si="4438"/>
        <v>215626.76687325595</v>
      </c>
      <c r="ES121" s="37">
        <f t="shared" si="4438"/>
        <v>216668.9629131433</v>
      </c>
      <c r="ET121" s="37">
        <f t="shared" si="4438"/>
        <v>217716.19623389019</v>
      </c>
      <c r="EU121" s="37">
        <f t="shared" si="4438"/>
        <v>218768.49118235402</v>
      </c>
      <c r="EV121" s="37">
        <f t="shared" si="4438"/>
        <v>219825.8722230687</v>
      </c>
      <c r="EW121" s="37">
        <f t="shared" si="4438"/>
        <v>220888.36393881356</v>
      </c>
      <c r="EX121" s="37">
        <f t="shared" si="4438"/>
        <v>221955.9910311845</v>
      </c>
      <c r="EY121" s="37">
        <f t="shared" si="4438"/>
        <v>223028.77832116856</v>
      </c>
      <c r="EZ121" s="37">
        <f t="shared" si="4438"/>
        <v>224106.75074972093</v>
      </c>
      <c r="FA121" s="37">
        <f t="shared" si="4438"/>
        <v>225189.93337834449</v>
      </c>
      <c r="FB121" s="37">
        <f t="shared" si="4438"/>
        <v>226278.35138967316</v>
      </c>
      <c r="FC121" s="37">
        <f t="shared" si="4438"/>
        <v>227372.03008805649</v>
      </c>
      <c r="FD121" s="37">
        <f t="shared" si="4438"/>
        <v>228470.99490014886</v>
      </c>
      <c r="FE121" s="37">
        <f t="shared" si="4438"/>
        <v>229575.27137549955</v>
      </c>
      <c r="FF121" s="37">
        <f t="shared" si="4438"/>
        <v>230684.88518714785</v>
      </c>
      <c r="FG121" s="37">
        <f t="shared" si="4438"/>
        <v>231799.86213221899</v>
      </c>
      <c r="FH121" s="37">
        <f t="shared" si="4438"/>
        <v>232920.2281325247</v>
      </c>
      <c r="FI121" s="37">
        <f t="shared" si="4438"/>
        <v>234046.00923516526</v>
      </c>
      <c r="FJ121" s="37">
        <f t="shared" si="4438"/>
        <v>235177.23161313529</v>
      </c>
      <c r="FK121" s="37">
        <f t="shared" si="4438"/>
        <v>236313.92156593208</v>
      </c>
      <c r="FL121" s="37">
        <f t="shared" si="4438"/>
        <v>237456.10552016739</v>
      </c>
      <c r="FM121" s="37">
        <f t="shared" si="4438"/>
        <v>238603.8100301816</v>
      </c>
      <c r="FN121" s="37">
        <f t="shared" si="4438"/>
        <v>239757.06177866072</v>
      </c>
      <c r="FO121" s="37">
        <f t="shared" si="4438"/>
        <v>240915.88757725758</v>
      </c>
      <c r="FP121" s="37">
        <f t="shared" si="4438"/>
        <v>242080.31436721442</v>
      </c>
      <c r="FQ121" s="37">
        <f t="shared" si="4438"/>
        <v>243250.36921998922</v>
      </c>
      <c r="FR121" s="37">
        <f t="shared" si="4438"/>
        <v>244426.07933788575</v>
      </c>
      <c r="FS121" s="37">
        <f t="shared" si="4438"/>
        <v>245607.47205468564</v>
      </c>
      <c r="FT121" s="37">
        <f t="shared" si="4438"/>
        <v>246794.57483628334</v>
      </c>
      <c r="FU121" s="37">
        <f t="shared" si="4438"/>
        <v>247987.41528132529</v>
      </c>
      <c r="FV121" s="37">
        <f t="shared" si="4438"/>
        <v>249186.02112185172</v>
      </c>
      <c r="FW121" s="37">
        <f t="shared" si="4438"/>
        <v>250390.42022394066</v>
      </c>
      <c r="FX121" s="37">
        <f t="shared" si="4438"/>
        <v>251600.64058835633</v>
      </c>
      <c r="FY121" s="37">
        <f t="shared" si="4438"/>
        <v>252816.71035120008</v>
      </c>
      <c r="FZ121" s="37">
        <f t="shared" si="4438"/>
        <v>254038.65778456419</v>
      </c>
      <c r="GA121" s="37">
        <f t="shared" si="4438"/>
        <v>255266.51129718957</v>
      </c>
      <c r="GB121" s="37">
        <f t="shared" si="4438"/>
        <v>256500.29943512598</v>
      </c>
      <c r="GC121" s="37">
        <f t="shared" si="4438"/>
        <v>257740.05088239585</v>
      </c>
      <c r="GD121" s="37">
        <f t="shared" si="4438"/>
        <v>258985.7944616607</v>
      </c>
      <c r="GE121" s="37">
        <f t="shared" si="4438"/>
        <v>260237.55913489204</v>
      </c>
      <c r="GF121" s="37">
        <f t="shared" si="4438"/>
        <v>261495.37400404413</v>
      </c>
      <c r="GG121" s="37">
        <f t="shared" si="4438"/>
        <v>262759.26831173035</v>
      </c>
      <c r="GH121" s="37">
        <f t="shared" si="4438"/>
        <v>264029.27144190361</v>
      </c>
      <c r="GI121" s="37">
        <f t="shared" si="4438"/>
        <v>265305.41292053944</v>
      </c>
      <c r="GJ121" s="37">
        <f t="shared" si="4438"/>
        <v>266587.7224163221</v>
      </c>
      <c r="GK121" s="37">
        <f t="shared" si="4438"/>
        <v>267876.22974133433</v>
      </c>
      <c r="GL121" s="37">
        <f t="shared" si="4438"/>
        <v>269170.96485175076</v>
      </c>
      <c r="GM121" s="37">
        <f t="shared" si="4438"/>
        <v>270471.95784853422</v>
      </c>
      <c r="GN121" s="37">
        <f t="shared" si="4438"/>
        <v>271779.23897813552</v>
      </c>
      <c r="GO121" s="37">
        <f t="shared" si="4438"/>
        <v>273092.83863319649</v>
      </c>
      <c r="GP121" s="37">
        <f t="shared" si="4438"/>
        <v>274412.78735325695</v>
      </c>
      <c r="GQ121" s="37">
        <f t="shared" si="4438"/>
        <v>275739.11582546437</v>
      </c>
      <c r="GR121" s="37">
        <f t="shared" si="4438"/>
        <v>277071.85488528741</v>
      </c>
      <c r="GS121" s="37">
        <f t="shared" ref="GS121:IM121" si="4439">$D$7*(GS117+GS113)/(1+$D$7)</f>
        <v>278411.03551723302</v>
      </c>
      <c r="GT121" s="37">
        <f t="shared" si="4439"/>
        <v>279756.68885556626</v>
      </c>
      <c r="GU121" s="37">
        <f t="shared" si="4439"/>
        <v>281108.84618503484</v>
      </c>
      <c r="GV121" s="37">
        <f t="shared" si="4439"/>
        <v>282467.53894159588</v>
      </c>
      <c r="GW121" s="37">
        <f t="shared" si="4439"/>
        <v>283832.79871314688</v>
      </c>
      <c r="GX121" s="37">
        <f t="shared" si="4439"/>
        <v>285204.65724026051</v>
      </c>
      <c r="GY121" s="37">
        <f t="shared" si="4439"/>
        <v>286583.14641692175</v>
      </c>
      <c r="GZ121" s="37">
        <f t="shared" si="4439"/>
        <v>287968.29829127016</v>
      </c>
      <c r="HA121" s="37">
        <f t="shared" si="4439"/>
        <v>289360.14506634464</v>
      </c>
      <c r="HB121" s="37">
        <f t="shared" si="4439"/>
        <v>290758.71910083195</v>
      </c>
      <c r="HC121" s="37">
        <f t="shared" si="4439"/>
        <v>292164.05290981929</v>
      </c>
      <c r="HD121" s="37">
        <f t="shared" si="4439"/>
        <v>293576.17916555016</v>
      </c>
      <c r="HE121" s="37">
        <f t="shared" si="4439"/>
        <v>294995.13069818361</v>
      </c>
      <c r="HF121" s="37">
        <f t="shared" si="4439"/>
        <v>296420.94049655815</v>
      </c>
      <c r="HG121" s="37">
        <f t="shared" si="4439"/>
        <v>297853.6417089582</v>
      </c>
      <c r="HH121" s="37">
        <f t="shared" si="4439"/>
        <v>299293.26764388487</v>
      </c>
      <c r="HI121" s="37">
        <f t="shared" si="4439"/>
        <v>300739.85177083028</v>
      </c>
      <c r="HJ121" s="37">
        <f t="shared" si="4439"/>
        <v>302193.42772105592</v>
      </c>
      <c r="HK121" s="37">
        <f t="shared" si="4439"/>
        <v>303654.02928837447</v>
      </c>
      <c r="HL121" s="37">
        <f t="shared" si="4439"/>
        <v>305121.69042993494</v>
      </c>
      <c r="HM121" s="37">
        <f t="shared" si="4439"/>
        <v>306596.44526701292</v>
      </c>
      <c r="HN121" s="37">
        <f t="shared" si="4439"/>
        <v>308078.32808580349</v>
      </c>
      <c r="HO121" s="37">
        <f t="shared" si="4439"/>
        <v>309567.37333821814</v>
      </c>
      <c r="HP121" s="37">
        <f t="shared" si="4439"/>
        <v>311063.61564268632</v>
      </c>
      <c r="HQ121" s="37">
        <f t="shared" si="4439"/>
        <v>312567.08978495927</v>
      </c>
      <c r="HR121" s="37">
        <f t="shared" si="4439"/>
        <v>314077.83071891987</v>
      </c>
      <c r="HS121" s="37">
        <f t="shared" si="4439"/>
        <v>315595.87356739468</v>
      </c>
      <c r="HT121" s="37">
        <f t="shared" si="4439"/>
        <v>317121.25362297037</v>
      </c>
      <c r="HU121" s="37">
        <f t="shared" si="4439"/>
        <v>318654.00634881482</v>
      </c>
      <c r="HV121" s="37">
        <f t="shared" si="4439"/>
        <v>320194.16737950064</v>
      </c>
      <c r="HW121" s="37">
        <f t="shared" si="4439"/>
        <v>321741.77252183494</v>
      </c>
      <c r="HX121" s="37">
        <f t="shared" si="4439"/>
        <v>323296.85775569046</v>
      </c>
      <c r="HY121" s="37">
        <f t="shared" si="4439"/>
        <v>324859.45923484297</v>
      </c>
      <c r="HZ121" s="37">
        <f t="shared" si="4439"/>
        <v>326429.6132878114</v>
      </c>
      <c r="IA121" s="37">
        <f t="shared" si="4439"/>
        <v>328007.3564187024</v>
      </c>
      <c r="IB121" s="37">
        <f t="shared" si="4439"/>
        <v>329592.72530805948</v>
      </c>
      <c r="IC121" s="37">
        <f t="shared" si="4439"/>
        <v>331185.75681371515</v>
      </c>
      <c r="ID121" s="37">
        <f t="shared" si="4439"/>
        <v>332786.48797164811</v>
      </c>
      <c r="IE121" s="37">
        <f t="shared" si="4439"/>
        <v>334394.95599684439</v>
      </c>
      <c r="IF121" s="37">
        <f t="shared" si="4439"/>
        <v>336011.19828416244</v>
      </c>
      <c r="IG121" s="37">
        <f t="shared" si="4439"/>
        <v>337635.25240920251</v>
      </c>
      <c r="IH121" s="37">
        <f t="shared" si="4439"/>
        <v>339267.15612918028</v>
      </c>
      <c r="II121" s="37">
        <f t="shared" si="4439"/>
        <v>340906.94738380465</v>
      </c>
      <c r="IJ121" s="37">
        <f t="shared" si="4439"/>
        <v>342554.66429615975</v>
      </c>
      <c r="IK121" s="37">
        <f t="shared" si="4439"/>
        <v>344210.34517359111</v>
      </c>
      <c r="IL121" s="37">
        <f t="shared" si="4439"/>
        <v>345874.02850859682</v>
      </c>
      <c r="IM121" s="37">
        <f t="shared" si="4439"/>
        <v>347545.7529797217</v>
      </c>
      <c r="IN121" s="37">
        <f>$D$7*(IN117+IN113)/(1+$D$7)</f>
        <v>349225.55745245703</v>
      </c>
      <c r="IO121" s="37">
        <f t="shared" ref="IO121:KZ121" si="4440">$D$7*(IO117+IO113)/(1+$D$7)</f>
        <v>350913.48098014388</v>
      </c>
      <c r="IP121" s="37">
        <f t="shared" si="4440"/>
        <v>352609.56280488137</v>
      </c>
      <c r="IQ121" s="37">
        <f t="shared" si="4440"/>
        <v>354313.84235843818</v>
      </c>
      <c r="IR121" s="37">
        <f t="shared" si="4440"/>
        <v>356026.35926317069</v>
      </c>
      <c r="IS121" s="37">
        <f t="shared" si="4440"/>
        <v>357747.15333294263</v>
      </c>
      <c r="IT121" s="37">
        <f t="shared" si="4440"/>
        <v>359476.26457405183</v>
      </c>
      <c r="IU121" s="37">
        <f t="shared" si="4440"/>
        <v>361213.73318615975</v>
      </c>
      <c r="IV121" s="37">
        <f t="shared" si="4440"/>
        <v>362959.59956322622</v>
      </c>
      <c r="IW121" s="37">
        <f t="shared" si="4440"/>
        <v>364713.90429444844</v>
      </c>
      <c r="IX121" s="37">
        <f t="shared" si="4440"/>
        <v>366476.68816520507</v>
      </c>
      <c r="IY121" s="37">
        <f t="shared" si="4440"/>
        <v>368247.9921580035</v>
      </c>
      <c r="IZ121" s="37">
        <f t="shared" si="4440"/>
        <v>370027.85745343385</v>
      </c>
      <c r="JA121" s="37">
        <f t="shared" si="4440"/>
        <v>371816.32543112553</v>
      </c>
      <c r="JB121" s="37">
        <f t="shared" si="4440"/>
        <v>373613.43767070933</v>
      </c>
      <c r="JC121" s="37">
        <f t="shared" si="4440"/>
        <v>375419.23595278431</v>
      </c>
      <c r="JD121" s="37">
        <f t="shared" si="4440"/>
        <v>377233.76225988951</v>
      </c>
      <c r="JE121" s="37">
        <f t="shared" si="4440"/>
        <v>379057.05877747893</v>
      </c>
      <c r="JF121" s="37">
        <f t="shared" si="4440"/>
        <v>380889.16789490345</v>
      </c>
      <c r="JG121" s="37">
        <f t="shared" si="4440"/>
        <v>382730.13220639544</v>
      </c>
      <c r="JH121" s="37">
        <f t="shared" si="4440"/>
        <v>384579.99451205973</v>
      </c>
      <c r="JI121" s="37">
        <f t="shared" si="4440"/>
        <v>386438.79781886801</v>
      </c>
      <c r="JJ121" s="37">
        <f t="shared" si="4440"/>
        <v>388306.58534165926</v>
      </c>
      <c r="JK121" s="37">
        <f t="shared" si="4440"/>
        <v>390183.40050414397</v>
      </c>
      <c r="JL121" s="37">
        <f t="shared" si="4440"/>
        <v>392069.28693991387</v>
      </c>
      <c r="JM121" s="37">
        <f t="shared" si="4440"/>
        <v>393964.28849345678</v>
      </c>
      <c r="JN121" s="37">
        <f t="shared" si="4440"/>
        <v>395868.44922117522</v>
      </c>
      <c r="JO121" s="37">
        <f t="shared" si="4440"/>
        <v>397781.81339241087</v>
      </c>
      <c r="JP121" s="37">
        <f t="shared" si="4440"/>
        <v>399704.42549047421</v>
      </c>
      <c r="JQ121" s="37">
        <f t="shared" si="4440"/>
        <v>401636.33021367819</v>
      </c>
      <c r="JR121" s="37">
        <f t="shared" si="4440"/>
        <v>403577.57247637759</v>
      </c>
      <c r="JS121" s="37">
        <f t="shared" si="4440"/>
        <v>405528.19741001341</v>
      </c>
      <c r="JT121" s="37">
        <f t="shared" si="4440"/>
        <v>407488.25036416191</v>
      </c>
      <c r="JU121" s="37">
        <f t="shared" si="4440"/>
        <v>409457.7769075887</v>
      </c>
      <c r="JV121" s="37">
        <f t="shared" si="4440"/>
        <v>411436.82282930863</v>
      </c>
      <c r="JW121" s="37">
        <f t="shared" si="4440"/>
        <v>413425.43413965032</v>
      </c>
      <c r="JX121" s="37">
        <f t="shared" si="4440"/>
        <v>415423.65707132535</v>
      </c>
      <c r="JY121" s="37">
        <f t="shared" si="4440"/>
        <v>417431.53808050347</v>
      </c>
      <c r="JZ121" s="37">
        <f t="shared" si="4440"/>
        <v>419449.12384789245</v>
      </c>
      <c r="KA121" s="37">
        <f t="shared" si="4440"/>
        <v>421476.46127982397</v>
      </c>
      <c r="KB121" s="37">
        <f t="shared" si="4440"/>
        <v>423513.59750934306</v>
      </c>
      <c r="KC121" s="37">
        <f t="shared" si="4440"/>
        <v>425560.57989730488</v>
      </c>
      <c r="KD121" s="37">
        <f t="shared" si="4440"/>
        <v>427617.45603347517</v>
      </c>
      <c r="KE121" s="37">
        <f t="shared" si="4440"/>
        <v>429684.27373763704</v>
      </c>
      <c r="KF121" s="37">
        <f t="shared" si="4440"/>
        <v>431761.08106070233</v>
      </c>
      <c r="KG121" s="37">
        <f t="shared" si="4440"/>
        <v>433847.92628582899</v>
      </c>
      <c r="KH121" s="37">
        <f t="shared" si="4440"/>
        <v>435944.85792954377</v>
      </c>
      <c r="KI121" s="37">
        <f t="shared" si="4440"/>
        <v>438051.92474286997</v>
      </c>
      <c r="KJ121" s="37">
        <f t="shared" si="4440"/>
        <v>440169.17571246054</v>
      </c>
      <c r="KK121" s="37">
        <f t="shared" si="4440"/>
        <v>442296.66006173735</v>
      </c>
      <c r="KL121" s="37">
        <f t="shared" si="4440"/>
        <v>444434.42725203576</v>
      </c>
      <c r="KM121" s="37">
        <f t="shared" si="4440"/>
        <v>446582.52698375401</v>
      </c>
      <c r="KN121" s="37">
        <f t="shared" si="4440"/>
        <v>448741.0091975088</v>
      </c>
      <c r="KO121" s="37">
        <f t="shared" si="4440"/>
        <v>450909.92407529685</v>
      </c>
      <c r="KP121" s="37">
        <f t="shared" si="4440"/>
        <v>453089.32204166072</v>
      </c>
      <c r="KQ121" s="37">
        <f t="shared" si="4440"/>
        <v>455279.25376486208</v>
      </c>
      <c r="KR121" s="37">
        <f t="shared" si="4440"/>
        <v>457479.77015805891</v>
      </c>
      <c r="KS121" s="37">
        <f t="shared" si="4440"/>
        <v>459690.92238048947</v>
      </c>
      <c r="KT121" s="37">
        <f t="shared" si="4440"/>
        <v>461912.76183866191</v>
      </c>
      <c r="KU121" s="37">
        <f t="shared" si="4440"/>
        <v>464145.34018754872</v>
      </c>
      <c r="KV121" s="37">
        <f t="shared" si="4440"/>
        <v>466388.70933178853</v>
      </c>
      <c r="KW121" s="37">
        <f t="shared" si="4440"/>
        <v>468642.92142689222</v>
      </c>
      <c r="KX121" s="37">
        <f t="shared" si="4440"/>
        <v>470908.02888045547</v>
      </c>
      <c r="KY121" s="37">
        <f t="shared" si="4440"/>
        <v>473184.08435337769</v>
      </c>
      <c r="KZ121" s="37">
        <f t="shared" si="4440"/>
        <v>475471.14076108579</v>
      </c>
      <c r="LA121" s="37">
        <f t="shared" ref="LA121:ND121" si="4441">$D$7*(LA117+LA113)/(1+$D$7)</f>
        <v>477769.25127476425</v>
      </c>
      <c r="LB121" s="37">
        <f t="shared" si="4441"/>
        <v>480078.46932259237</v>
      </c>
      <c r="LC121" s="37">
        <f t="shared" si="4441"/>
        <v>482398.84859098482</v>
      </c>
      <c r="LD121" s="37">
        <f t="shared" si="4441"/>
        <v>484730.44302584132</v>
      </c>
      <c r="LE121" s="37">
        <f t="shared" si="4441"/>
        <v>487073.30683379952</v>
      </c>
      <c r="LF121" s="37">
        <f t="shared" si="4441"/>
        <v>489427.49448349612</v>
      </c>
      <c r="LG121" s="37">
        <f t="shared" si="4441"/>
        <v>491793.06070683314</v>
      </c>
      <c r="LH121" s="37">
        <f t="shared" si="4441"/>
        <v>494170.0605002495</v>
      </c>
      <c r="LI121" s="37">
        <f t="shared" si="4441"/>
        <v>496558.54912600073</v>
      </c>
      <c r="LJ121" s="37">
        <f t="shared" si="4441"/>
        <v>498958.58211344306</v>
      </c>
      <c r="LK121" s="37">
        <f t="shared" si="4441"/>
        <v>501370.21526032471</v>
      </c>
      <c r="LL121" s="37">
        <f t="shared" si="4441"/>
        <v>503793.5046340829</v>
      </c>
      <c r="LM121" s="37">
        <f t="shared" si="4441"/>
        <v>506228.50657314761</v>
      </c>
      <c r="LN121" s="37">
        <f t="shared" si="4441"/>
        <v>508675.27768825123</v>
      </c>
      <c r="LO121" s="37">
        <f t="shared" si="4441"/>
        <v>511133.87486374442</v>
      </c>
      <c r="LP121" s="37">
        <f t="shared" si="4441"/>
        <v>513604.35525891918</v>
      </c>
      <c r="LQ121" s="37">
        <f t="shared" si="4441"/>
        <v>516086.77630933729</v>
      </c>
      <c r="LR121" s="37">
        <f t="shared" si="4441"/>
        <v>518581.19572816585</v>
      </c>
      <c r="LS121" s="37">
        <f t="shared" si="4441"/>
        <v>521087.67150751862</v>
      </c>
      <c r="LT121" s="37">
        <f t="shared" si="4441"/>
        <v>523606.26191980497</v>
      </c>
      <c r="LU121" s="37">
        <f t="shared" si="4441"/>
        <v>526137.02551908407</v>
      </c>
      <c r="LV121" s="37">
        <f t="shared" si="4441"/>
        <v>528680.0211424263</v>
      </c>
      <c r="LW121" s="37">
        <f t="shared" si="4441"/>
        <v>531235.30791128136</v>
      </c>
      <c r="LX121" s="37">
        <f t="shared" si="4441"/>
        <v>533802.94523285248</v>
      </c>
      <c r="LY121" s="37">
        <f t="shared" si="4441"/>
        <v>536382.9928014779</v>
      </c>
      <c r="LZ121" s="37">
        <f t="shared" si="4441"/>
        <v>538975.51060001832</v>
      </c>
      <c r="MA121" s="37">
        <f t="shared" si="4441"/>
        <v>541580.55890125188</v>
      </c>
      <c r="MB121" s="37">
        <f t="shared" si="4441"/>
        <v>544198.19826927455</v>
      </c>
      <c r="MC121" s="37">
        <f t="shared" si="4441"/>
        <v>546828.48956090934</v>
      </c>
      <c r="MD121" s="37">
        <f t="shared" si="4441"/>
        <v>549471.49392712035</v>
      </c>
      <c r="ME121" s="37">
        <f t="shared" si="4441"/>
        <v>552127.27281443472</v>
      </c>
      <c r="MF121" s="37">
        <f t="shared" si="4441"/>
        <v>554795.88796637126</v>
      </c>
      <c r="MG121" s="37">
        <f t="shared" si="4441"/>
        <v>557477.40142487537</v>
      </c>
      <c r="MH121" s="37">
        <f t="shared" si="4441"/>
        <v>560171.87553176237</v>
      </c>
      <c r="MI121" s="37">
        <f t="shared" si="4441"/>
        <v>562879.37293016573</v>
      </c>
      <c r="MJ121" s="37">
        <f t="shared" si="4441"/>
        <v>565599.95656599489</v>
      </c>
      <c r="MK121" s="37">
        <f t="shared" si="4441"/>
        <v>568333.68968939723</v>
      </c>
      <c r="ML121" s="37">
        <f t="shared" si="4441"/>
        <v>571080.63585622935</v>
      </c>
      <c r="MM121" s="37">
        <f t="shared" si="4441"/>
        <v>573840.85892953444</v>
      </c>
      <c r="MN121" s="37">
        <f t="shared" si="4441"/>
        <v>576614.42308102723</v>
      </c>
      <c r="MO121" s="37">
        <f t="shared" si="4441"/>
        <v>579401.39279258542</v>
      </c>
      <c r="MP121" s="37">
        <f t="shared" si="4441"/>
        <v>582201.83285774966</v>
      </c>
      <c r="MQ121" s="37">
        <f t="shared" si="4441"/>
        <v>585015.80838322872</v>
      </c>
      <c r="MR121" s="37">
        <f t="shared" si="4441"/>
        <v>587843.38479041436</v>
      </c>
      <c r="MS121" s="37">
        <f t="shared" si="4441"/>
        <v>590684.62781690143</v>
      </c>
      <c r="MT121" s="37">
        <f t="shared" si="4441"/>
        <v>593539.6035180164</v>
      </c>
      <c r="MU121" s="37">
        <f t="shared" si="4441"/>
        <v>596408.37826835341</v>
      </c>
      <c r="MV121" s="37">
        <f t="shared" si="4441"/>
        <v>599291.01876331714</v>
      </c>
      <c r="MW121" s="37">
        <f t="shared" si="4441"/>
        <v>602187.59202067321</v>
      </c>
      <c r="MX121" s="37">
        <f t="shared" si="4441"/>
        <v>605098.16538210656</v>
      </c>
      <c r="MY121" s="37">
        <f t="shared" si="4441"/>
        <v>608022.80651478667</v>
      </c>
      <c r="MZ121" s="37">
        <f t="shared" si="4441"/>
        <v>610961.58341294143</v>
      </c>
      <c r="NA121" s="37">
        <f t="shared" si="4441"/>
        <v>613914.56439943728</v>
      </c>
      <c r="NB121" s="37">
        <f t="shared" si="4441"/>
        <v>616881.81812736788</v>
      </c>
      <c r="NC121" s="37">
        <f t="shared" si="4441"/>
        <v>619863.41358165024</v>
      </c>
      <c r="ND121" s="37">
        <f t="shared" si="4441"/>
        <v>27289526.086743712</v>
      </c>
    </row>
    <row r="122" spans="1:368" x14ac:dyDescent="0.25">
      <c r="A122" s="4"/>
    </row>
    <row r="123" spans="1:368" s="4" customFormat="1" x14ac:dyDescent="0.25">
      <c r="B123" s="4" t="s">
        <v>44</v>
      </c>
      <c r="C123" s="5"/>
      <c r="D123" s="13">
        <f>SUM(H123:ND123)</f>
        <v>998278999.71974325</v>
      </c>
      <c r="G123" s="5"/>
      <c r="H123" s="6">
        <f t="shared" ref="H123:BS123" si="4442">H108+H111+H113+H117+H116+H119</f>
        <v>-792000000</v>
      </c>
      <c r="I123" s="6">
        <f t="shared" si="4442"/>
        <v>4528552.7769993357</v>
      </c>
      <c r="J123" s="6">
        <f t="shared" si="4442"/>
        <v>4528552.7769993367</v>
      </c>
      <c r="K123" s="6">
        <f t="shared" si="4442"/>
        <v>4528552.7769993357</v>
      </c>
      <c r="L123" s="6">
        <f t="shared" si="4442"/>
        <v>4528552.7769993357</v>
      </c>
      <c r="M123" s="6">
        <f t="shared" si="4442"/>
        <v>4528552.7769993367</v>
      </c>
      <c r="N123" s="6">
        <f t="shared" si="4442"/>
        <v>4528552.7769993367</v>
      </c>
      <c r="O123" s="6">
        <f t="shared" si="4442"/>
        <v>4528552.7769993357</v>
      </c>
      <c r="P123" s="6">
        <f t="shared" si="4442"/>
        <v>4528552.7769993367</v>
      </c>
      <c r="Q123" s="6">
        <f t="shared" si="4442"/>
        <v>4528552.7769993357</v>
      </c>
      <c r="R123" s="6">
        <f t="shared" si="4442"/>
        <v>4528552.7769993367</v>
      </c>
      <c r="S123" s="6">
        <f t="shared" si="4442"/>
        <v>4528552.7769993367</v>
      </c>
      <c r="T123" s="6">
        <f t="shared" si="4442"/>
        <v>4528552.7769993367</v>
      </c>
      <c r="U123" s="6">
        <f t="shared" si="4442"/>
        <v>4528552.7769993357</v>
      </c>
      <c r="V123" s="6">
        <f t="shared" si="4442"/>
        <v>4528552.7769993367</v>
      </c>
      <c r="W123" s="6">
        <f t="shared" si="4442"/>
        <v>4528552.7769993367</v>
      </c>
      <c r="X123" s="6">
        <f t="shared" si="4442"/>
        <v>4528552.7769993357</v>
      </c>
      <c r="Y123" s="6">
        <f t="shared" si="4442"/>
        <v>4528552.7769993367</v>
      </c>
      <c r="Z123" s="6">
        <f t="shared" si="4442"/>
        <v>4528552.7769993367</v>
      </c>
      <c r="AA123" s="6">
        <f t="shared" si="4442"/>
        <v>4528552.7769993357</v>
      </c>
      <c r="AB123" s="6">
        <f t="shared" si="4442"/>
        <v>4528552.7769993357</v>
      </c>
      <c r="AC123" s="6">
        <f t="shared" si="4442"/>
        <v>4528552.7769993376</v>
      </c>
      <c r="AD123" s="6">
        <f t="shared" si="4442"/>
        <v>4528552.7769993367</v>
      </c>
      <c r="AE123" s="6">
        <f t="shared" si="4442"/>
        <v>4528552.7769993367</v>
      </c>
      <c r="AF123" s="6">
        <f t="shared" si="4442"/>
        <v>4528552.7769993357</v>
      </c>
      <c r="AG123" s="6">
        <f t="shared" si="4442"/>
        <v>4528552.7769993367</v>
      </c>
      <c r="AH123" s="6">
        <f t="shared" si="4442"/>
        <v>4528552.7769993367</v>
      </c>
      <c r="AI123" s="6">
        <f t="shared" si="4442"/>
        <v>4528552.7769993367</v>
      </c>
      <c r="AJ123" s="6">
        <f t="shared" si="4442"/>
        <v>4528552.7769993367</v>
      </c>
      <c r="AK123" s="6">
        <f t="shared" si="4442"/>
        <v>4528552.7769993367</v>
      </c>
      <c r="AL123" s="6">
        <f t="shared" si="4442"/>
        <v>4528552.7769993367</v>
      </c>
      <c r="AM123" s="6">
        <f t="shared" si="4442"/>
        <v>4528552.7769993367</v>
      </c>
      <c r="AN123" s="6">
        <f t="shared" si="4442"/>
        <v>4528552.7769993367</v>
      </c>
      <c r="AO123" s="6">
        <f t="shared" si="4442"/>
        <v>4528552.7769993367</v>
      </c>
      <c r="AP123" s="6">
        <f t="shared" si="4442"/>
        <v>4528552.7769993367</v>
      </c>
      <c r="AQ123" s="6">
        <f t="shared" si="4442"/>
        <v>4528552.7769993367</v>
      </c>
      <c r="AR123" s="6">
        <f t="shared" si="4442"/>
        <v>4528552.7769993367</v>
      </c>
      <c r="AS123" s="6">
        <f t="shared" si="4442"/>
        <v>4528552.7769993367</v>
      </c>
      <c r="AT123" s="6">
        <f t="shared" si="4442"/>
        <v>4528552.7769993367</v>
      </c>
      <c r="AU123" s="6">
        <f t="shared" si="4442"/>
        <v>4528552.7769993357</v>
      </c>
      <c r="AV123" s="6">
        <f t="shared" si="4442"/>
        <v>4528552.7769993376</v>
      </c>
      <c r="AW123" s="6">
        <f t="shared" si="4442"/>
        <v>4528552.7769993367</v>
      </c>
      <c r="AX123" s="6">
        <f t="shared" si="4442"/>
        <v>4528552.7769993357</v>
      </c>
      <c r="AY123" s="6">
        <f t="shared" si="4442"/>
        <v>4528552.7769993367</v>
      </c>
      <c r="AZ123" s="6">
        <f t="shared" si="4442"/>
        <v>4528552.7769993367</v>
      </c>
      <c r="BA123" s="6">
        <f t="shared" si="4442"/>
        <v>4528552.7769993367</v>
      </c>
      <c r="BB123" s="6">
        <f t="shared" si="4442"/>
        <v>4528552.7769993357</v>
      </c>
      <c r="BC123" s="6">
        <f t="shared" si="4442"/>
        <v>4528552.7769993367</v>
      </c>
      <c r="BD123" s="6">
        <f t="shared" si="4442"/>
        <v>4528552.7769993376</v>
      </c>
      <c r="BE123" s="6">
        <f t="shared" si="4442"/>
        <v>4528552.7769993357</v>
      </c>
      <c r="BF123" s="6">
        <f t="shared" si="4442"/>
        <v>4528552.7769993357</v>
      </c>
      <c r="BG123" s="6">
        <f t="shared" si="4442"/>
        <v>4528552.7769993367</v>
      </c>
      <c r="BH123" s="6">
        <f t="shared" si="4442"/>
        <v>4528552.7769993367</v>
      </c>
      <c r="BI123" s="6">
        <f t="shared" si="4442"/>
        <v>4528552.7769993367</v>
      </c>
      <c r="BJ123" s="6">
        <f t="shared" si="4442"/>
        <v>4528552.7769993367</v>
      </c>
      <c r="BK123" s="6">
        <f t="shared" si="4442"/>
        <v>4528552.7769993367</v>
      </c>
      <c r="BL123" s="6">
        <f t="shared" si="4442"/>
        <v>4528552.7769993376</v>
      </c>
      <c r="BM123" s="6">
        <f t="shared" si="4442"/>
        <v>4528552.7769993367</v>
      </c>
      <c r="BN123" s="6">
        <f t="shared" si="4442"/>
        <v>4528552.7769993357</v>
      </c>
      <c r="BO123" s="6">
        <f t="shared" si="4442"/>
        <v>4528552.7769993367</v>
      </c>
      <c r="BP123" s="6">
        <f t="shared" si="4442"/>
        <v>4528552.7769993367</v>
      </c>
      <c r="BQ123" s="6">
        <f t="shared" si="4442"/>
        <v>4528552.7769993357</v>
      </c>
      <c r="BR123" s="6">
        <f t="shared" si="4442"/>
        <v>4528552.7769993357</v>
      </c>
      <c r="BS123" s="6">
        <f t="shared" si="4442"/>
        <v>4528552.7769993357</v>
      </c>
      <c r="BT123" s="6">
        <f t="shared" ref="BT123:EE123" si="4443">BT108+BT111+BT113+BT117+BT116+BT119</f>
        <v>4528552.7769993367</v>
      </c>
      <c r="BU123" s="6">
        <f t="shared" si="4443"/>
        <v>4528552.7769993376</v>
      </c>
      <c r="BV123" s="6">
        <f t="shared" si="4443"/>
        <v>4528552.7769993367</v>
      </c>
      <c r="BW123" s="6">
        <f t="shared" si="4443"/>
        <v>4528552.7769993367</v>
      </c>
      <c r="BX123" s="6">
        <f t="shared" si="4443"/>
        <v>4528552.7769993357</v>
      </c>
      <c r="BY123" s="6">
        <f t="shared" si="4443"/>
        <v>4528552.7769993357</v>
      </c>
      <c r="BZ123" s="6">
        <f t="shared" si="4443"/>
        <v>4528552.7769993367</v>
      </c>
      <c r="CA123" s="6">
        <f t="shared" si="4443"/>
        <v>4528552.7769993367</v>
      </c>
      <c r="CB123" s="6">
        <f t="shared" si="4443"/>
        <v>4528552.7769993367</v>
      </c>
      <c r="CC123" s="6">
        <f t="shared" si="4443"/>
        <v>4528552.7769993367</v>
      </c>
      <c r="CD123" s="6">
        <f t="shared" si="4443"/>
        <v>4528552.7769993357</v>
      </c>
      <c r="CE123" s="6">
        <f t="shared" si="4443"/>
        <v>4528552.7769993367</v>
      </c>
      <c r="CF123" s="6">
        <f t="shared" si="4443"/>
        <v>4528552.7769993357</v>
      </c>
      <c r="CG123" s="6">
        <f t="shared" si="4443"/>
        <v>4528552.7769993367</v>
      </c>
      <c r="CH123" s="6">
        <f t="shared" si="4443"/>
        <v>4528552.7769993357</v>
      </c>
      <c r="CI123" s="6">
        <f t="shared" si="4443"/>
        <v>4528552.7769993367</v>
      </c>
      <c r="CJ123" s="6">
        <f t="shared" si="4443"/>
        <v>4528552.7769993367</v>
      </c>
      <c r="CK123" s="6">
        <f t="shared" si="4443"/>
        <v>4528552.7769993367</v>
      </c>
      <c r="CL123" s="6">
        <f t="shared" si="4443"/>
        <v>4528552.7769993376</v>
      </c>
      <c r="CM123" s="6">
        <f t="shared" si="4443"/>
        <v>4528552.7769993367</v>
      </c>
      <c r="CN123" s="6">
        <f t="shared" si="4443"/>
        <v>4528552.7769993367</v>
      </c>
      <c r="CO123" s="6">
        <f t="shared" si="4443"/>
        <v>4528552.7769993367</v>
      </c>
      <c r="CP123" s="6">
        <f t="shared" si="4443"/>
        <v>4528552.7769993357</v>
      </c>
      <c r="CQ123" s="6">
        <f t="shared" si="4443"/>
        <v>4528552.7769993357</v>
      </c>
      <c r="CR123" s="6">
        <f t="shared" si="4443"/>
        <v>4528552.7769993367</v>
      </c>
      <c r="CS123" s="6">
        <f t="shared" si="4443"/>
        <v>4528552.7769993357</v>
      </c>
      <c r="CT123" s="6">
        <f t="shared" si="4443"/>
        <v>4528552.7769993367</v>
      </c>
      <c r="CU123" s="6">
        <f t="shared" si="4443"/>
        <v>4528552.7769993367</v>
      </c>
      <c r="CV123" s="6">
        <f t="shared" si="4443"/>
        <v>4528552.7769993367</v>
      </c>
      <c r="CW123" s="6">
        <f t="shared" si="4443"/>
        <v>4528552.7769993367</v>
      </c>
      <c r="CX123" s="6">
        <f t="shared" si="4443"/>
        <v>4528552.7769993367</v>
      </c>
      <c r="CY123" s="6">
        <f t="shared" si="4443"/>
        <v>4528552.7769993367</v>
      </c>
      <c r="CZ123" s="6">
        <f t="shared" si="4443"/>
        <v>4528552.7769993357</v>
      </c>
      <c r="DA123" s="6">
        <f t="shared" si="4443"/>
        <v>4528552.7769993367</v>
      </c>
      <c r="DB123" s="6">
        <f t="shared" si="4443"/>
        <v>4528552.7769993367</v>
      </c>
      <c r="DC123" s="6">
        <f t="shared" si="4443"/>
        <v>4528552.7769993367</v>
      </c>
      <c r="DD123" s="6">
        <f t="shared" si="4443"/>
        <v>4528552.7769993357</v>
      </c>
      <c r="DE123" s="6">
        <f t="shared" si="4443"/>
        <v>4528552.7769993367</v>
      </c>
      <c r="DF123" s="6">
        <f t="shared" si="4443"/>
        <v>4528552.7769993367</v>
      </c>
      <c r="DG123" s="6">
        <f t="shared" si="4443"/>
        <v>4528552.7769993367</v>
      </c>
      <c r="DH123" s="6">
        <f t="shared" si="4443"/>
        <v>4528552.7769993357</v>
      </c>
      <c r="DI123" s="6">
        <f t="shared" si="4443"/>
        <v>4528552.7769993367</v>
      </c>
      <c r="DJ123" s="6">
        <f t="shared" si="4443"/>
        <v>4528552.7769993376</v>
      </c>
      <c r="DK123" s="6">
        <f t="shared" si="4443"/>
        <v>4528552.7769993367</v>
      </c>
      <c r="DL123" s="6">
        <f t="shared" si="4443"/>
        <v>4528552.7769993357</v>
      </c>
      <c r="DM123" s="6">
        <f t="shared" si="4443"/>
        <v>4528552.7769993357</v>
      </c>
      <c r="DN123" s="6">
        <f t="shared" si="4443"/>
        <v>4528552.7769993367</v>
      </c>
      <c r="DO123" s="6">
        <f t="shared" si="4443"/>
        <v>4528552.7769993367</v>
      </c>
      <c r="DP123" s="6">
        <f t="shared" si="4443"/>
        <v>4528552.7769993367</v>
      </c>
      <c r="DQ123" s="6">
        <f t="shared" si="4443"/>
        <v>4528552.7769993357</v>
      </c>
      <c r="DR123" s="6">
        <f t="shared" si="4443"/>
        <v>4528552.7769993367</v>
      </c>
      <c r="DS123" s="6">
        <f t="shared" si="4443"/>
        <v>4528552.7769993367</v>
      </c>
      <c r="DT123" s="6">
        <f t="shared" si="4443"/>
        <v>4528552.7769993357</v>
      </c>
      <c r="DU123" s="6">
        <f t="shared" si="4443"/>
        <v>4528552.7769993367</v>
      </c>
      <c r="DV123" s="6">
        <f t="shared" si="4443"/>
        <v>4528552.7769993367</v>
      </c>
      <c r="DW123" s="6">
        <f t="shared" si="4443"/>
        <v>4528552.7769993357</v>
      </c>
      <c r="DX123" s="6">
        <f t="shared" si="4443"/>
        <v>4528552.7769993357</v>
      </c>
      <c r="DY123" s="6">
        <f t="shared" si="4443"/>
        <v>4528552.7769993376</v>
      </c>
      <c r="DZ123" s="6">
        <f t="shared" si="4443"/>
        <v>4528552.7769993367</v>
      </c>
      <c r="EA123" s="6">
        <f t="shared" si="4443"/>
        <v>4528552.7769993357</v>
      </c>
      <c r="EB123" s="6">
        <f t="shared" si="4443"/>
        <v>4528552.7769993376</v>
      </c>
      <c r="EC123" s="6">
        <f t="shared" si="4443"/>
        <v>4528552.7769993367</v>
      </c>
      <c r="ED123" s="6">
        <f t="shared" si="4443"/>
        <v>4528552.7769993367</v>
      </c>
      <c r="EE123" s="6">
        <f t="shared" si="4443"/>
        <v>4528552.7769993367</v>
      </c>
      <c r="EF123" s="6">
        <f t="shared" ref="EF123:GQ123" si="4444">EF108+EF111+EF113+EF117+EF116+EF119</f>
        <v>4528552.7769993367</v>
      </c>
      <c r="EG123" s="6">
        <f t="shared" si="4444"/>
        <v>4528552.7769993376</v>
      </c>
      <c r="EH123" s="6">
        <f t="shared" si="4444"/>
        <v>4528552.7769993367</v>
      </c>
      <c r="EI123" s="6">
        <f t="shared" si="4444"/>
        <v>4528552.7769993357</v>
      </c>
      <c r="EJ123" s="6">
        <f t="shared" si="4444"/>
        <v>4528552.7769993357</v>
      </c>
      <c r="EK123" s="6">
        <f t="shared" si="4444"/>
        <v>4528552.7769993367</v>
      </c>
      <c r="EL123" s="6">
        <f t="shared" si="4444"/>
        <v>4528552.7769993367</v>
      </c>
      <c r="EM123" s="6">
        <f t="shared" si="4444"/>
        <v>4528552.7769993367</v>
      </c>
      <c r="EN123" s="6">
        <f t="shared" si="4444"/>
        <v>4528552.7769993357</v>
      </c>
      <c r="EO123" s="6">
        <f t="shared" si="4444"/>
        <v>4528552.7769993367</v>
      </c>
      <c r="EP123" s="6">
        <f t="shared" si="4444"/>
        <v>4528552.7769993367</v>
      </c>
      <c r="EQ123" s="6">
        <f t="shared" si="4444"/>
        <v>4528552.7769993367</v>
      </c>
      <c r="ER123" s="6">
        <f t="shared" si="4444"/>
        <v>4528552.7769993367</v>
      </c>
      <c r="ES123" s="6">
        <f t="shared" si="4444"/>
        <v>4528552.7769993357</v>
      </c>
      <c r="ET123" s="6">
        <f t="shared" si="4444"/>
        <v>4528552.7769993367</v>
      </c>
      <c r="EU123" s="6">
        <f t="shared" si="4444"/>
        <v>4528552.7769993357</v>
      </c>
      <c r="EV123" s="6">
        <f t="shared" si="4444"/>
        <v>4528552.7769993357</v>
      </c>
      <c r="EW123" s="6">
        <f t="shared" si="4444"/>
        <v>4528552.7769993367</v>
      </c>
      <c r="EX123" s="6">
        <f t="shared" si="4444"/>
        <v>4528552.7769993376</v>
      </c>
      <c r="EY123" s="6">
        <f t="shared" si="4444"/>
        <v>4528552.7769993367</v>
      </c>
      <c r="EZ123" s="6">
        <f t="shared" si="4444"/>
        <v>4528552.7769993376</v>
      </c>
      <c r="FA123" s="6">
        <f t="shared" si="4444"/>
        <v>4528552.7769993357</v>
      </c>
      <c r="FB123" s="6">
        <f t="shared" si="4444"/>
        <v>4528552.7769993367</v>
      </c>
      <c r="FC123" s="6">
        <f t="shared" si="4444"/>
        <v>4528552.7769993357</v>
      </c>
      <c r="FD123" s="6">
        <f t="shared" si="4444"/>
        <v>4528552.7769993367</v>
      </c>
      <c r="FE123" s="6">
        <f t="shared" si="4444"/>
        <v>4528552.7769993367</v>
      </c>
      <c r="FF123" s="6">
        <f t="shared" si="4444"/>
        <v>4528552.7769993376</v>
      </c>
      <c r="FG123" s="6">
        <f t="shared" si="4444"/>
        <v>4528552.7769993376</v>
      </c>
      <c r="FH123" s="6">
        <f t="shared" si="4444"/>
        <v>4528552.7769993357</v>
      </c>
      <c r="FI123" s="6">
        <f t="shared" si="4444"/>
        <v>4528552.7769993357</v>
      </c>
      <c r="FJ123" s="6">
        <f t="shared" si="4444"/>
        <v>4528552.7769993376</v>
      </c>
      <c r="FK123" s="6">
        <f t="shared" si="4444"/>
        <v>4528552.7769993367</v>
      </c>
      <c r="FL123" s="6">
        <f t="shared" si="4444"/>
        <v>4528552.7769993357</v>
      </c>
      <c r="FM123" s="6">
        <f t="shared" si="4444"/>
        <v>4528552.7769993376</v>
      </c>
      <c r="FN123" s="6">
        <f t="shared" si="4444"/>
        <v>4528552.7769993357</v>
      </c>
      <c r="FO123" s="6">
        <f t="shared" si="4444"/>
        <v>4528552.7769993357</v>
      </c>
      <c r="FP123" s="6">
        <f t="shared" si="4444"/>
        <v>4528552.7769993367</v>
      </c>
      <c r="FQ123" s="6">
        <f t="shared" si="4444"/>
        <v>4528552.7769993357</v>
      </c>
      <c r="FR123" s="6">
        <f t="shared" si="4444"/>
        <v>4528552.7769993357</v>
      </c>
      <c r="FS123" s="6">
        <f t="shared" si="4444"/>
        <v>4528552.7769993376</v>
      </c>
      <c r="FT123" s="6">
        <f t="shared" si="4444"/>
        <v>4528552.7769993376</v>
      </c>
      <c r="FU123" s="6">
        <f t="shared" si="4444"/>
        <v>4528552.7769993376</v>
      </c>
      <c r="FV123" s="6">
        <f t="shared" si="4444"/>
        <v>4528552.7769993367</v>
      </c>
      <c r="FW123" s="6">
        <f t="shared" si="4444"/>
        <v>4528552.7769993367</v>
      </c>
      <c r="FX123" s="6">
        <f t="shared" si="4444"/>
        <v>4528552.7769993367</v>
      </c>
      <c r="FY123" s="6">
        <f t="shared" si="4444"/>
        <v>4528552.7769993376</v>
      </c>
      <c r="FZ123" s="6">
        <f t="shared" si="4444"/>
        <v>4528552.7769993367</v>
      </c>
      <c r="GA123" s="6">
        <f t="shared" si="4444"/>
        <v>4528552.7769993367</v>
      </c>
      <c r="GB123" s="6">
        <f t="shared" si="4444"/>
        <v>4528552.7769993357</v>
      </c>
      <c r="GC123" s="6">
        <f t="shared" si="4444"/>
        <v>4528552.7769993367</v>
      </c>
      <c r="GD123" s="6">
        <f t="shared" si="4444"/>
        <v>4528552.7769993376</v>
      </c>
      <c r="GE123" s="6">
        <f t="shared" si="4444"/>
        <v>4528552.7769993367</v>
      </c>
      <c r="GF123" s="6">
        <f t="shared" si="4444"/>
        <v>4528552.7769993367</v>
      </c>
      <c r="GG123" s="6">
        <f t="shared" si="4444"/>
        <v>4528552.7769993357</v>
      </c>
      <c r="GH123" s="6">
        <f t="shared" si="4444"/>
        <v>4528552.7769993357</v>
      </c>
      <c r="GI123" s="6">
        <f t="shared" si="4444"/>
        <v>4528552.7769993357</v>
      </c>
      <c r="GJ123" s="6">
        <f t="shared" si="4444"/>
        <v>4528552.7769993357</v>
      </c>
      <c r="GK123" s="6">
        <f t="shared" si="4444"/>
        <v>4528552.7769993357</v>
      </c>
      <c r="GL123" s="6">
        <f t="shared" si="4444"/>
        <v>4528552.7769993357</v>
      </c>
      <c r="GM123" s="6">
        <f t="shared" si="4444"/>
        <v>4528552.7769993367</v>
      </c>
      <c r="GN123" s="6">
        <f t="shared" si="4444"/>
        <v>4528552.7769993357</v>
      </c>
      <c r="GO123" s="6">
        <f t="shared" si="4444"/>
        <v>4528552.7769993357</v>
      </c>
      <c r="GP123" s="6">
        <f t="shared" si="4444"/>
        <v>4528552.7769993357</v>
      </c>
      <c r="GQ123" s="6">
        <f t="shared" si="4444"/>
        <v>4528552.7769993357</v>
      </c>
      <c r="GR123" s="6">
        <f t="shared" ref="GR123:JC123" si="4445">GR108+GR111+GR113+GR117+GR116+GR119</f>
        <v>4528552.7769993367</v>
      </c>
      <c r="GS123" s="6">
        <f t="shared" si="4445"/>
        <v>4528552.7769993367</v>
      </c>
      <c r="GT123" s="6">
        <f t="shared" si="4445"/>
        <v>4528552.7769993367</v>
      </c>
      <c r="GU123" s="6">
        <f t="shared" si="4445"/>
        <v>4528552.7769993367</v>
      </c>
      <c r="GV123" s="6">
        <f t="shared" si="4445"/>
        <v>4528552.7769993367</v>
      </c>
      <c r="GW123" s="6">
        <f t="shared" si="4445"/>
        <v>4528552.7769993367</v>
      </c>
      <c r="GX123" s="6">
        <f t="shared" si="4445"/>
        <v>4528552.7769993367</v>
      </c>
      <c r="GY123" s="6">
        <f t="shared" si="4445"/>
        <v>4528552.7769993367</v>
      </c>
      <c r="GZ123" s="6">
        <f t="shared" si="4445"/>
        <v>4528552.7769993367</v>
      </c>
      <c r="HA123" s="6">
        <f t="shared" si="4445"/>
        <v>4528552.7769993367</v>
      </c>
      <c r="HB123" s="6">
        <f t="shared" si="4445"/>
        <v>4528552.7769993357</v>
      </c>
      <c r="HC123" s="6">
        <f t="shared" si="4445"/>
        <v>4528552.7769993367</v>
      </c>
      <c r="HD123" s="6">
        <f t="shared" si="4445"/>
        <v>4528552.7769993367</v>
      </c>
      <c r="HE123" s="6">
        <f t="shared" si="4445"/>
        <v>4528552.7769993367</v>
      </c>
      <c r="HF123" s="6">
        <f t="shared" si="4445"/>
        <v>4528552.7769993367</v>
      </c>
      <c r="HG123" s="6">
        <f t="shared" si="4445"/>
        <v>4528552.7769993367</v>
      </c>
      <c r="HH123" s="6">
        <f t="shared" si="4445"/>
        <v>4528552.7769993367</v>
      </c>
      <c r="HI123" s="6">
        <f t="shared" si="4445"/>
        <v>4528552.7769993357</v>
      </c>
      <c r="HJ123" s="6">
        <f t="shared" si="4445"/>
        <v>4528552.7769993367</v>
      </c>
      <c r="HK123" s="6">
        <f t="shared" si="4445"/>
        <v>4528552.7769993367</v>
      </c>
      <c r="HL123" s="6">
        <f t="shared" si="4445"/>
        <v>4528552.7769993367</v>
      </c>
      <c r="HM123" s="6">
        <f t="shared" si="4445"/>
        <v>4528552.7769993357</v>
      </c>
      <c r="HN123" s="6">
        <f t="shared" si="4445"/>
        <v>4528552.7769993367</v>
      </c>
      <c r="HO123" s="6">
        <f t="shared" si="4445"/>
        <v>4528552.7769993367</v>
      </c>
      <c r="HP123" s="6">
        <f t="shared" si="4445"/>
        <v>4528552.7769993367</v>
      </c>
      <c r="HQ123" s="6">
        <f t="shared" si="4445"/>
        <v>4528552.7769993367</v>
      </c>
      <c r="HR123" s="6">
        <f t="shared" si="4445"/>
        <v>4528552.7769993367</v>
      </c>
      <c r="HS123" s="6">
        <f t="shared" si="4445"/>
        <v>4528552.7769993367</v>
      </c>
      <c r="HT123" s="6">
        <f t="shared" si="4445"/>
        <v>4528552.7769993367</v>
      </c>
      <c r="HU123" s="6">
        <f t="shared" si="4445"/>
        <v>4528552.7769993367</v>
      </c>
      <c r="HV123" s="6">
        <f t="shared" si="4445"/>
        <v>4528552.7769993367</v>
      </c>
      <c r="HW123" s="6">
        <f t="shared" si="4445"/>
        <v>4528552.7769993367</v>
      </c>
      <c r="HX123" s="6">
        <f t="shared" si="4445"/>
        <v>4528552.7769993367</v>
      </c>
      <c r="HY123" s="6">
        <f t="shared" si="4445"/>
        <v>4528552.7769993367</v>
      </c>
      <c r="HZ123" s="6">
        <f t="shared" si="4445"/>
        <v>4528552.7769993367</v>
      </c>
      <c r="IA123" s="6">
        <f t="shared" si="4445"/>
        <v>4528552.7769993367</v>
      </c>
      <c r="IB123" s="6">
        <f t="shared" si="4445"/>
        <v>4528552.7769993367</v>
      </c>
      <c r="IC123" s="6">
        <f t="shared" si="4445"/>
        <v>4528552.7769993367</v>
      </c>
      <c r="ID123" s="6">
        <f t="shared" si="4445"/>
        <v>4528552.7769993367</v>
      </c>
      <c r="IE123" s="6">
        <f t="shared" si="4445"/>
        <v>4528552.7769993367</v>
      </c>
      <c r="IF123" s="6">
        <f t="shared" si="4445"/>
        <v>4528552.7769993367</v>
      </c>
      <c r="IG123" s="6">
        <f t="shared" si="4445"/>
        <v>4528552.7769993367</v>
      </c>
      <c r="IH123" s="6">
        <f t="shared" si="4445"/>
        <v>4528552.7769993367</v>
      </c>
      <c r="II123" s="6">
        <f t="shared" si="4445"/>
        <v>4528552.7769993367</v>
      </c>
      <c r="IJ123" s="6">
        <f t="shared" si="4445"/>
        <v>4528552.7769993367</v>
      </c>
      <c r="IK123" s="6">
        <f t="shared" si="4445"/>
        <v>4528552.7769993367</v>
      </c>
      <c r="IL123" s="6">
        <f t="shared" si="4445"/>
        <v>4528552.7769993367</v>
      </c>
      <c r="IM123" s="6">
        <f t="shared" si="4445"/>
        <v>4528552.7769993367</v>
      </c>
      <c r="IN123" s="6">
        <f t="shared" si="4445"/>
        <v>4528552.7769993367</v>
      </c>
      <c r="IO123" s="6">
        <f t="shared" si="4445"/>
        <v>4528552.7769993357</v>
      </c>
      <c r="IP123" s="6">
        <f t="shared" si="4445"/>
        <v>4528552.7769993376</v>
      </c>
      <c r="IQ123" s="6">
        <f t="shared" si="4445"/>
        <v>4528552.7769993357</v>
      </c>
      <c r="IR123" s="6">
        <f t="shared" si="4445"/>
        <v>4528552.7769993367</v>
      </c>
      <c r="IS123" s="6">
        <f t="shared" si="4445"/>
        <v>4528552.7769993357</v>
      </c>
      <c r="IT123" s="6">
        <f t="shared" si="4445"/>
        <v>4528552.7769993357</v>
      </c>
      <c r="IU123" s="6">
        <f t="shared" si="4445"/>
        <v>4528552.7769993357</v>
      </c>
      <c r="IV123" s="6">
        <f t="shared" si="4445"/>
        <v>4528552.7769993367</v>
      </c>
      <c r="IW123" s="6">
        <f t="shared" si="4445"/>
        <v>4528552.7769993357</v>
      </c>
      <c r="IX123" s="6">
        <f t="shared" si="4445"/>
        <v>4528552.7769993367</v>
      </c>
      <c r="IY123" s="6">
        <f t="shared" si="4445"/>
        <v>4528552.7769993357</v>
      </c>
      <c r="IZ123" s="6">
        <f t="shared" si="4445"/>
        <v>4528552.7769993357</v>
      </c>
      <c r="JA123" s="6">
        <f t="shared" si="4445"/>
        <v>4528552.7769993367</v>
      </c>
      <c r="JB123" s="6">
        <f t="shared" si="4445"/>
        <v>4528552.7769993367</v>
      </c>
      <c r="JC123" s="6">
        <f t="shared" si="4445"/>
        <v>4528552.7769993357</v>
      </c>
      <c r="JD123" s="6">
        <f t="shared" ref="JD123:LO123" si="4446">JD108+JD111+JD113+JD117+JD116+JD119</f>
        <v>4528552.7769993367</v>
      </c>
      <c r="JE123" s="6">
        <f t="shared" si="4446"/>
        <v>4528552.7769993367</v>
      </c>
      <c r="JF123" s="6">
        <f t="shared" si="4446"/>
        <v>4528552.7769993367</v>
      </c>
      <c r="JG123" s="6">
        <f t="shared" si="4446"/>
        <v>4528552.7769993357</v>
      </c>
      <c r="JH123" s="6">
        <f t="shared" si="4446"/>
        <v>4528552.7769993367</v>
      </c>
      <c r="JI123" s="6">
        <f t="shared" si="4446"/>
        <v>4528552.7769993357</v>
      </c>
      <c r="JJ123" s="6">
        <f t="shared" si="4446"/>
        <v>4528552.7769993367</v>
      </c>
      <c r="JK123" s="6">
        <f t="shared" si="4446"/>
        <v>4528552.7769993367</v>
      </c>
      <c r="JL123" s="6">
        <f t="shared" si="4446"/>
        <v>4528552.7769993357</v>
      </c>
      <c r="JM123" s="6">
        <f t="shared" si="4446"/>
        <v>4528552.7769993357</v>
      </c>
      <c r="JN123" s="6">
        <f t="shared" si="4446"/>
        <v>4528552.7769993357</v>
      </c>
      <c r="JO123" s="6">
        <f t="shared" si="4446"/>
        <v>4528552.7769993357</v>
      </c>
      <c r="JP123" s="6">
        <f t="shared" si="4446"/>
        <v>4528552.7769993367</v>
      </c>
      <c r="JQ123" s="6">
        <f t="shared" si="4446"/>
        <v>4528552.7769993367</v>
      </c>
      <c r="JR123" s="6">
        <f t="shared" si="4446"/>
        <v>4528552.7769993357</v>
      </c>
      <c r="JS123" s="6">
        <f t="shared" si="4446"/>
        <v>4528552.7769993367</v>
      </c>
      <c r="JT123" s="6">
        <f t="shared" si="4446"/>
        <v>4528552.7769993367</v>
      </c>
      <c r="JU123" s="6">
        <f t="shared" si="4446"/>
        <v>4528552.7769993367</v>
      </c>
      <c r="JV123" s="6">
        <f t="shared" si="4446"/>
        <v>4528552.7769993367</v>
      </c>
      <c r="JW123" s="6">
        <f t="shared" si="4446"/>
        <v>4528552.7769993367</v>
      </c>
      <c r="JX123" s="6">
        <f t="shared" si="4446"/>
        <v>4528552.7769993367</v>
      </c>
      <c r="JY123" s="6">
        <f t="shared" si="4446"/>
        <v>4528552.7769993367</v>
      </c>
      <c r="JZ123" s="6">
        <f t="shared" si="4446"/>
        <v>4528552.7769993367</v>
      </c>
      <c r="KA123" s="6">
        <f t="shared" si="4446"/>
        <v>4528552.7769993367</v>
      </c>
      <c r="KB123" s="6">
        <f t="shared" si="4446"/>
        <v>4528552.7769993367</v>
      </c>
      <c r="KC123" s="6">
        <f t="shared" si="4446"/>
        <v>4528552.7769993367</v>
      </c>
      <c r="KD123" s="6">
        <f t="shared" si="4446"/>
        <v>4528552.7769993367</v>
      </c>
      <c r="KE123" s="6">
        <f t="shared" si="4446"/>
        <v>4528552.7769993367</v>
      </c>
      <c r="KF123" s="6">
        <f t="shared" si="4446"/>
        <v>4528552.7769993367</v>
      </c>
      <c r="KG123" s="6">
        <f t="shared" si="4446"/>
        <v>4528552.7769993367</v>
      </c>
      <c r="KH123" s="6">
        <f t="shared" si="4446"/>
        <v>4528552.7769993367</v>
      </c>
      <c r="KI123" s="6">
        <f t="shared" si="4446"/>
        <v>4528552.7769993367</v>
      </c>
      <c r="KJ123" s="6">
        <f t="shared" si="4446"/>
        <v>4528552.7769993367</v>
      </c>
      <c r="KK123" s="6">
        <f t="shared" si="4446"/>
        <v>4528552.7769993367</v>
      </c>
      <c r="KL123" s="6">
        <f t="shared" si="4446"/>
        <v>4528552.7769993367</v>
      </c>
      <c r="KM123" s="6">
        <f t="shared" si="4446"/>
        <v>4528552.7769993367</v>
      </c>
      <c r="KN123" s="6">
        <f t="shared" si="4446"/>
        <v>4528552.7769993367</v>
      </c>
      <c r="KO123" s="6">
        <f t="shared" si="4446"/>
        <v>4528552.7769993367</v>
      </c>
      <c r="KP123" s="6">
        <f t="shared" si="4446"/>
        <v>4528552.7769993367</v>
      </c>
      <c r="KQ123" s="6">
        <f t="shared" si="4446"/>
        <v>4528552.7769993367</v>
      </c>
      <c r="KR123" s="6">
        <f t="shared" si="4446"/>
        <v>4528552.7769993367</v>
      </c>
      <c r="KS123" s="6">
        <f t="shared" si="4446"/>
        <v>4528552.7769993367</v>
      </c>
      <c r="KT123" s="6">
        <f t="shared" si="4446"/>
        <v>4528552.7769993367</v>
      </c>
      <c r="KU123" s="6">
        <f t="shared" si="4446"/>
        <v>4528552.7769993367</v>
      </c>
      <c r="KV123" s="6">
        <f t="shared" si="4446"/>
        <v>4528552.7769993367</v>
      </c>
      <c r="KW123" s="6">
        <f t="shared" si="4446"/>
        <v>4528552.7769993367</v>
      </c>
      <c r="KX123" s="6">
        <f t="shared" si="4446"/>
        <v>4528552.7769993367</v>
      </c>
      <c r="KY123" s="6">
        <f t="shared" si="4446"/>
        <v>4528552.7769993367</v>
      </c>
      <c r="KZ123" s="6">
        <f t="shared" si="4446"/>
        <v>4528552.7769993367</v>
      </c>
      <c r="LA123" s="6">
        <f t="shared" si="4446"/>
        <v>4528552.7769993367</v>
      </c>
      <c r="LB123" s="6">
        <f t="shared" si="4446"/>
        <v>4528552.7769993367</v>
      </c>
      <c r="LC123" s="6">
        <f t="shared" si="4446"/>
        <v>4528552.7769993367</v>
      </c>
      <c r="LD123" s="6">
        <f t="shared" si="4446"/>
        <v>4528552.7769993367</v>
      </c>
      <c r="LE123" s="6">
        <f t="shared" si="4446"/>
        <v>4528552.7769993367</v>
      </c>
      <c r="LF123" s="6">
        <f t="shared" si="4446"/>
        <v>4528552.7769993367</v>
      </c>
      <c r="LG123" s="6">
        <f t="shared" si="4446"/>
        <v>4528552.7769993367</v>
      </c>
      <c r="LH123" s="6">
        <f t="shared" si="4446"/>
        <v>4528552.7769993367</v>
      </c>
      <c r="LI123" s="6">
        <f t="shared" si="4446"/>
        <v>4528552.7769993367</v>
      </c>
      <c r="LJ123" s="6">
        <f t="shared" si="4446"/>
        <v>4528552.7769993367</v>
      </c>
      <c r="LK123" s="6">
        <f t="shared" si="4446"/>
        <v>4528552.7769993367</v>
      </c>
      <c r="LL123" s="6">
        <f t="shared" si="4446"/>
        <v>4528552.7769993357</v>
      </c>
      <c r="LM123" s="6">
        <f t="shared" si="4446"/>
        <v>4528552.7769993367</v>
      </c>
      <c r="LN123" s="6">
        <f t="shared" si="4446"/>
        <v>4528552.7769993367</v>
      </c>
      <c r="LO123" s="6">
        <f t="shared" si="4446"/>
        <v>4528552.7769993367</v>
      </c>
      <c r="LP123" s="6">
        <f t="shared" ref="LP123:ND123" si="4447">LP108+LP111+LP113+LP117+LP116+LP119</f>
        <v>4528552.7769993367</v>
      </c>
      <c r="LQ123" s="6">
        <f t="shared" si="4447"/>
        <v>4528552.7769993367</v>
      </c>
      <c r="LR123" s="6">
        <f t="shared" si="4447"/>
        <v>4528552.7769993367</v>
      </c>
      <c r="LS123" s="6">
        <f t="shared" si="4447"/>
        <v>4528552.7769993367</v>
      </c>
      <c r="LT123" s="6">
        <f t="shared" si="4447"/>
        <v>4528552.7769993367</v>
      </c>
      <c r="LU123" s="6">
        <f t="shared" si="4447"/>
        <v>4528552.7769993367</v>
      </c>
      <c r="LV123" s="6">
        <f t="shared" si="4447"/>
        <v>4528552.7769993367</v>
      </c>
      <c r="LW123" s="6">
        <f t="shared" si="4447"/>
        <v>4528552.7769993367</v>
      </c>
      <c r="LX123" s="6">
        <f t="shared" si="4447"/>
        <v>4528552.7769993367</v>
      </c>
      <c r="LY123" s="6">
        <f t="shared" si="4447"/>
        <v>4528552.7769993367</v>
      </c>
      <c r="LZ123" s="6">
        <f t="shared" si="4447"/>
        <v>4528552.7769993367</v>
      </c>
      <c r="MA123" s="6">
        <f t="shared" si="4447"/>
        <v>4528552.7769993367</v>
      </c>
      <c r="MB123" s="6">
        <f t="shared" si="4447"/>
        <v>4528552.7769993367</v>
      </c>
      <c r="MC123" s="6">
        <f t="shared" si="4447"/>
        <v>4528552.7769993367</v>
      </c>
      <c r="MD123" s="6">
        <f t="shared" si="4447"/>
        <v>4528552.7769993367</v>
      </c>
      <c r="ME123" s="6">
        <f t="shared" si="4447"/>
        <v>4528552.7769993367</v>
      </c>
      <c r="MF123" s="6">
        <f t="shared" si="4447"/>
        <v>4528552.7769993367</v>
      </c>
      <c r="MG123" s="6">
        <f t="shared" si="4447"/>
        <v>4528552.7769993367</v>
      </c>
      <c r="MH123" s="6">
        <f t="shared" si="4447"/>
        <v>4528552.7769993367</v>
      </c>
      <c r="MI123" s="6">
        <f t="shared" si="4447"/>
        <v>4528552.7769993367</v>
      </c>
      <c r="MJ123" s="6">
        <f t="shared" si="4447"/>
        <v>4528552.7769993367</v>
      </c>
      <c r="MK123" s="6">
        <f t="shared" si="4447"/>
        <v>4528552.7769993367</v>
      </c>
      <c r="ML123" s="6">
        <f t="shared" si="4447"/>
        <v>4528552.7769993367</v>
      </c>
      <c r="MM123" s="6">
        <f t="shared" si="4447"/>
        <v>4528552.7769993367</v>
      </c>
      <c r="MN123" s="6">
        <f t="shared" si="4447"/>
        <v>4528552.7769993367</v>
      </c>
      <c r="MO123" s="6">
        <f t="shared" si="4447"/>
        <v>4528552.7769993367</v>
      </c>
      <c r="MP123" s="6">
        <f t="shared" si="4447"/>
        <v>4528552.7769993367</v>
      </c>
      <c r="MQ123" s="6">
        <f t="shared" si="4447"/>
        <v>4528552.7769993367</v>
      </c>
      <c r="MR123" s="6">
        <f t="shared" si="4447"/>
        <v>4528552.7769993367</v>
      </c>
      <c r="MS123" s="6">
        <f t="shared" si="4447"/>
        <v>4528552.7769993367</v>
      </c>
      <c r="MT123" s="6">
        <f t="shared" si="4447"/>
        <v>4528552.7769993367</v>
      </c>
      <c r="MU123" s="6">
        <f t="shared" si="4447"/>
        <v>4528552.7769993367</v>
      </c>
      <c r="MV123" s="6">
        <f t="shared" si="4447"/>
        <v>4528552.7769993367</v>
      </c>
      <c r="MW123" s="6">
        <f t="shared" si="4447"/>
        <v>4528552.7769993367</v>
      </c>
      <c r="MX123" s="6">
        <f t="shared" si="4447"/>
        <v>4528552.7769993367</v>
      </c>
      <c r="MY123" s="6">
        <f t="shared" si="4447"/>
        <v>4528552.7769993367</v>
      </c>
      <c r="MZ123" s="6">
        <f t="shared" si="4447"/>
        <v>4528552.7769993367</v>
      </c>
      <c r="NA123" s="6">
        <f t="shared" si="4447"/>
        <v>4528552.7769993367</v>
      </c>
      <c r="NB123" s="6">
        <f t="shared" si="4447"/>
        <v>4528552.7769993367</v>
      </c>
      <c r="NC123" s="6">
        <f t="shared" si="4447"/>
        <v>4528552.7769993367</v>
      </c>
      <c r="ND123" s="6">
        <f t="shared" si="4447"/>
        <v>164528552.77697784</v>
      </c>
    </row>
    <row r="124" spans="1:368" s="9" customFormat="1" ht="13.8" x14ac:dyDescent="0.3">
      <c r="A124" s="4"/>
      <c r="B124" s="55" t="str">
        <f>"Эффективная ставка кредитного продукта-"&amp;A103</f>
        <v>Эффективная ставка кредитного продукта-5</v>
      </c>
      <c r="C124" s="11"/>
      <c r="D124" s="56">
        <f>POWER(1+IRR(H123:ND123),12)-1</f>
        <v>6.0489654022823247E-2</v>
      </c>
      <c r="G124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J124"/>
  <sheetViews>
    <sheetView showGridLines="0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I3" sqref="I3"/>
    </sheetView>
  </sheetViews>
  <sheetFormatPr defaultRowHeight="12" x14ac:dyDescent="0.25"/>
  <cols>
    <col min="1" max="1" width="9.6640625" style="2" customWidth="1"/>
    <col min="2" max="2" width="52.6640625" style="2" bestFit="1" customWidth="1"/>
    <col min="3" max="3" width="2.77734375" style="1" customWidth="1"/>
    <col min="4" max="4" width="12.6640625" style="12" customWidth="1"/>
    <col min="5" max="6" width="2.77734375" style="2" customWidth="1"/>
    <col min="7" max="7" width="2.77734375" style="5" customWidth="1"/>
    <col min="8" max="88" width="13.109375" style="2" customWidth="1"/>
    <col min="89" max="16384" width="8.88671875" style="2"/>
  </cols>
  <sheetData>
    <row r="1" spans="1:88" s="44" customFormat="1" ht="13.8" x14ac:dyDescent="0.3">
      <c r="B1" s="44" t="s">
        <v>54</v>
      </c>
      <c r="C1" s="18"/>
      <c r="D1" s="45"/>
      <c r="G1" s="18"/>
    </row>
    <row r="2" spans="1:88" s="4" customFormat="1" x14ac:dyDescent="0.25">
      <c r="B2" s="52" t="s">
        <v>68</v>
      </c>
      <c r="C2" s="5"/>
      <c r="D2" s="15"/>
      <c r="G2" s="5" t="s">
        <v>1</v>
      </c>
      <c r="H2" s="4" t="s">
        <v>69</v>
      </c>
      <c r="I2" s="62">
        <v>44652</v>
      </c>
      <c r="J2" s="63">
        <f>EOMONTH(I2,2)+1</f>
        <v>44743</v>
      </c>
      <c r="K2" s="63">
        <f t="shared" ref="K2:BV2" si="0">EOMONTH(J2,2)+1</f>
        <v>44835</v>
      </c>
      <c r="L2" s="63">
        <f t="shared" si="0"/>
        <v>44927</v>
      </c>
      <c r="M2" s="63">
        <f t="shared" si="0"/>
        <v>45017</v>
      </c>
      <c r="N2" s="63">
        <f t="shared" si="0"/>
        <v>45108</v>
      </c>
      <c r="O2" s="63">
        <f t="shared" si="0"/>
        <v>45200</v>
      </c>
      <c r="P2" s="63">
        <f t="shared" si="0"/>
        <v>45292</v>
      </c>
      <c r="Q2" s="63">
        <f t="shared" si="0"/>
        <v>45383</v>
      </c>
      <c r="R2" s="63">
        <f t="shared" si="0"/>
        <v>45474</v>
      </c>
      <c r="S2" s="63">
        <f t="shared" si="0"/>
        <v>45566</v>
      </c>
      <c r="T2" s="63">
        <f t="shared" si="0"/>
        <v>45658</v>
      </c>
      <c r="U2" s="63">
        <f t="shared" si="0"/>
        <v>45748</v>
      </c>
      <c r="V2" s="63">
        <f t="shared" si="0"/>
        <v>45839</v>
      </c>
      <c r="W2" s="63">
        <f t="shared" si="0"/>
        <v>45931</v>
      </c>
      <c r="X2" s="63">
        <f t="shared" si="0"/>
        <v>46023</v>
      </c>
      <c r="Y2" s="63">
        <f t="shared" si="0"/>
        <v>46113</v>
      </c>
      <c r="Z2" s="63">
        <f t="shared" si="0"/>
        <v>46204</v>
      </c>
      <c r="AA2" s="63">
        <f t="shared" si="0"/>
        <v>46296</v>
      </c>
      <c r="AB2" s="63">
        <f t="shared" si="0"/>
        <v>46388</v>
      </c>
      <c r="AC2" s="63">
        <f t="shared" si="0"/>
        <v>46478</v>
      </c>
      <c r="AD2" s="63">
        <f t="shared" si="0"/>
        <v>46569</v>
      </c>
      <c r="AE2" s="63">
        <f t="shared" si="0"/>
        <v>46661</v>
      </c>
      <c r="AF2" s="63">
        <f t="shared" si="0"/>
        <v>46753</v>
      </c>
      <c r="AG2" s="63">
        <f t="shared" si="0"/>
        <v>46844</v>
      </c>
      <c r="AH2" s="63">
        <f t="shared" si="0"/>
        <v>46935</v>
      </c>
      <c r="AI2" s="63">
        <f t="shared" si="0"/>
        <v>47027</v>
      </c>
      <c r="AJ2" s="63">
        <f t="shared" si="0"/>
        <v>47119</v>
      </c>
      <c r="AK2" s="63">
        <f t="shared" si="0"/>
        <v>47209</v>
      </c>
      <c r="AL2" s="63">
        <f t="shared" si="0"/>
        <v>47300</v>
      </c>
      <c r="AM2" s="63">
        <f t="shared" si="0"/>
        <v>47392</v>
      </c>
      <c r="AN2" s="63">
        <f t="shared" si="0"/>
        <v>47484</v>
      </c>
      <c r="AO2" s="63">
        <f t="shared" si="0"/>
        <v>47574</v>
      </c>
      <c r="AP2" s="63">
        <f t="shared" si="0"/>
        <v>47665</v>
      </c>
      <c r="AQ2" s="63">
        <f t="shared" si="0"/>
        <v>47757</v>
      </c>
      <c r="AR2" s="63">
        <f t="shared" si="0"/>
        <v>47849</v>
      </c>
      <c r="AS2" s="63">
        <f t="shared" si="0"/>
        <v>47939</v>
      </c>
      <c r="AT2" s="63">
        <f t="shared" si="0"/>
        <v>48030</v>
      </c>
      <c r="AU2" s="63">
        <f t="shared" si="0"/>
        <v>48122</v>
      </c>
      <c r="AV2" s="63">
        <f t="shared" si="0"/>
        <v>48214</v>
      </c>
      <c r="AW2" s="63">
        <f t="shared" si="0"/>
        <v>48305</v>
      </c>
      <c r="AX2" s="63">
        <f t="shared" si="0"/>
        <v>48396</v>
      </c>
      <c r="AY2" s="63">
        <f t="shared" si="0"/>
        <v>48488</v>
      </c>
      <c r="AZ2" s="63">
        <f t="shared" si="0"/>
        <v>48580</v>
      </c>
      <c r="BA2" s="63">
        <f t="shared" si="0"/>
        <v>48670</v>
      </c>
      <c r="BB2" s="63">
        <f t="shared" si="0"/>
        <v>48761</v>
      </c>
      <c r="BC2" s="63">
        <f t="shared" si="0"/>
        <v>48853</v>
      </c>
      <c r="BD2" s="63">
        <f t="shared" si="0"/>
        <v>48945</v>
      </c>
      <c r="BE2" s="63">
        <f t="shared" si="0"/>
        <v>49035</v>
      </c>
      <c r="BF2" s="63">
        <f t="shared" si="0"/>
        <v>49126</v>
      </c>
      <c r="BG2" s="63">
        <f t="shared" si="0"/>
        <v>49218</v>
      </c>
      <c r="BH2" s="63">
        <f t="shared" si="0"/>
        <v>49310</v>
      </c>
      <c r="BI2" s="63">
        <f t="shared" si="0"/>
        <v>49400</v>
      </c>
      <c r="BJ2" s="63">
        <f t="shared" si="0"/>
        <v>49491</v>
      </c>
      <c r="BK2" s="63">
        <f t="shared" si="0"/>
        <v>49583</v>
      </c>
      <c r="BL2" s="63">
        <f t="shared" si="0"/>
        <v>49675</v>
      </c>
      <c r="BM2" s="63">
        <f t="shared" si="0"/>
        <v>49766</v>
      </c>
      <c r="BN2" s="63">
        <f t="shared" si="0"/>
        <v>49857</v>
      </c>
      <c r="BO2" s="63">
        <f t="shared" si="0"/>
        <v>49949</v>
      </c>
      <c r="BP2" s="63">
        <f t="shared" si="0"/>
        <v>50041</v>
      </c>
      <c r="BQ2" s="63">
        <f t="shared" si="0"/>
        <v>50131</v>
      </c>
      <c r="BR2" s="63">
        <f t="shared" si="0"/>
        <v>50222</v>
      </c>
      <c r="BS2" s="63">
        <f t="shared" si="0"/>
        <v>50314</v>
      </c>
      <c r="BT2" s="63">
        <f t="shared" si="0"/>
        <v>50406</v>
      </c>
      <c r="BU2" s="63">
        <f t="shared" si="0"/>
        <v>50496</v>
      </c>
      <c r="BV2" s="63">
        <f t="shared" si="0"/>
        <v>50587</v>
      </c>
      <c r="BW2" s="63">
        <f t="shared" ref="BW2:CJ2" si="1">EOMONTH(BV2,2)+1</f>
        <v>50679</v>
      </c>
      <c r="BX2" s="63">
        <f t="shared" si="1"/>
        <v>50771</v>
      </c>
      <c r="BY2" s="63">
        <f t="shared" si="1"/>
        <v>50861</v>
      </c>
      <c r="BZ2" s="63">
        <f t="shared" si="1"/>
        <v>50952</v>
      </c>
      <c r="CA2" s="63">
        <f t="shared" si="1"/>
        <v>51044</v>
      </c>
      <c r="CB2" s="63">
        <f t="shared" si="1"/>
        <v>51136</v>
      </c>
      <c r="CC2" s="63">
        <f t="shared" si="1"/>
        <v>51227</v>
      </c>
      <c r="CD2" s="63">
        <f t="shared" si="1"/>
        <v>51318</v>
      </c>
      <c r="CE2" s="63">
        <f t="shared" si="1"/>
        <v>51410</v>
      </c>
      <c r="CF2" s="63">
        <f t="shared" si="1"/>
        <v>51502</v>
      </c>
      <c r="CG2" s="63">
        <f t="shared" si="1"/>
        <v>51592</v>
      </c>
      <c r="CH2" s="63">
        <f t="shared" si="1"/>
        <v>51683</v>
      </c>
      <c r="CI2" s="63">
        <f t="shared" si="1"/>
        <v>51775</v>
      </c>
      <c r="CJ2" s="63">
        <f t="shared" si="1"/>
        <v>51867</v>
      </c>
    </row>
    <row r="3" spans="1:88" s="4" customFormat="1" x14ac:dyDescent="0.25">
      <c r="B3" s="4" t="s">
        <v>24</v>
      </c>
      <c r="C3" s="5"/>
      <c r="D3" s="15" t="s">
        <v>30</v>
      </c>
      <c r="G3" s="5"/>
      <c r="H3" s="4" t="s">
        <v>74</v>
      </c>
    </row>
    <row r="4" spans="1:88" s="4" customFormat="1" x14ac:dyDescent="0.25">
      <c r="C4" s="5"/>
      <c r="D4" s="15"/>
      <c r="G4" s="5"/>
      <c r="H4" s="4">
        <v>0</v>
      </c>
      <c r="I4" s="4">
        <f>H4+1</f>
        <v>1</v>
      </c>
      <c r="J4" s="4">
        <f t="shared" ref="J4:K4" si="2">I4+1</f>
        <v>2</v>
      </c>
      <c r="K4" s="4">
        <f t="shared" si="2"/>
        <v>3</v>
      </c>
      <c r="L4" s="4">
        <f t="shared" ref="L4" si="3">K4+1</f>
        <v>4</v>
      </c>
      <c r="M4" s="4">
        <f t="shared" ref="M4" si="4">L4+1</f>
        <v>5</v>
      </c>
      <c r="N4" s="4">
        <f t="shared" ref="N4" si="5">M4+1</f>
        <v>6</v>
      </c>
      <c r="O4" s="4">
        <f t="shared" ref="O4" si="6">N4+1</f>
        <v>7</v>
      </c>
      <c r="P4" s="4">
        <f t="shared" ref="P4" si="7">O4+1</f>
        <v>8</v>
      </c>
      <c r="Q4" s="4">
        <f t="shared" ref="Q4" si="8">P4+1</f>
        <v>9</v>
      </c>
      <c r="R4" s="4">
        <f t="shared" ref="R4" si="9">Q4+1</f>
        <v>10</v>
      </c>
      <c r="S4" s="4">
        <f t="shared" ref="S4" si="10">R4+1</f>
        <v>11</v>
      </c>
      <c r="T4" s="4">
        <f t="shared" ref="T4" si="11">S4+1</f>
        <v>12</v>
      </c>
      <c r="U4" s="4">
        <f t="shared" ref="U4" si="12">T4+1</f>
        <v>13</v>
      </c>
      <c r="V4" s="4">
        <f t="shared" ref="V4" si="13">U4+1</f>
        <v>14</v>
      </c>
      <c r="W4" s="4">
        <f t="shared" ref="W4" si="14">V4+1</f>
        <v>15</v>
      </c>
      <c r="X4" s="4">
        <f t="shared" ref="X4" si="15">W4+1</f>
        <v>16</v>
      </c>
      <c r="Y4" s="4">
        <f t="shared" ref="Y4" si="16">X4+1</f>
        <v>17</v>
      </c>
      <c r="Z4" s="4">
        <f t="shared" ref="Z4" si="17">Y4+1</f>
        <v>18</v>
      </c>
      <c r="AA4" s="4">
        <f t="shared" ref="AA4" si="18">Z4+1</f>
        <v>19</v>
      </c>
      <c r="AB4" s="4">
        <f t="shared" ref="AB4" si="19">AA4+1</f>
        <v>20</v>
      </c>
      <c r="AC4" s="4">
        <f t="shared" ref="AC4" si="20">AB4+1</f>
        <v>21</v>
      </c>
      <c r="AD4" s="4">
        <f t="shared" ref="AD4" si="21">AC4+1</f>
        <v>22</v>
      </c>
      <c r="AE4" s="4">
        <f t="shared" ref="AE4" si="22">AD4+1</f>
        <v>23</v>
      </c>
      <c r="AF4" s="4">
        <f t="shared" ref="AF4" si="23">AE4+1</f>
        <v>24</v>
      </c>
      <c r="AG4" s="4">
        <f t="shared" ref="AG4" si="24">AF4+1</f>
        <v>25</v>
      </c>
      <c r="AH4" s="4">
        <f t="shared" ref="AH4" si="25">AG4+1</f>
        <v>26</v>
      </c>
      <c r="AI4" s="4">
        <f t="shared" ref="AI4" si="26">AH4+1</f>
        <v>27</v>
      </c>
      <c r="AJ4" s="4">
        <f t="shared" ref="AJ4" si="27">AI4+1</f>
        <v>28</v>
      </c>
      <c r="AK4" s="4">
        <f t="shared" ref="AK4" si="28">AJ4+1</f>
        <v>29</v>
      </c>
      <c r="AL4" s="4">
        <f t="shared" ref="AL4" si="29">AK4+1</f>
        <v>30</v>
      </c>
      <c r="AM4" s="4">
        <f t="shared" ref="AM4" si="30">AL4+1</f>
        <v>31</v>
      </c>
      <c r="AN4" s="4">
        <f t="shared" ref="AN4" si="31">AM4+1</f>
        <v>32</v>
      </c>
      <c r="AO4" s="4">
        <f t="shared" ref="AO4" si="32">AN4+1</f>
        <v>33</v>
      </c>
      <c r="AP4" s="4">
        <f t="shared" ref="AP4" si="33">AO4+1</f>
        <v>34</v>
      </c>
      <c r="AQ4" s="4">
        <f t="shared" ref="AQ4" si="34">AP4+1</f>
        <v>35</v>
      </c>
      <c r="AR4" s="4">
        <f t="shared" ref="AR4" si="35">AQ4+1</f>
        <v>36</v>
      </c>
      <c r="AS4" s="4">
        <f t="shared" ref="AS4" si="36">AR4+1</f>
        <v>37</v>
      </c>
      <c r="AT4" s="4">
        <f t="shared" ref="AT4" si="37">AS4+1</f>
        <v>38</v>
      </c>
      <c r="AU4" s="4">
        <f t="shared" ref="AU4" si="38">AT4+1</f>
        <v>39</v>
      </c>
      <c r="AV4" s="4">
        <f t="shared" ref="AV4" si="39">AU4+1</f>
        <v>40</v>
      </c>
      <c r="AW4" s="4">
        <f t="shared" ref="AW4" si="40">AV4+1</f>
        <v>41</v>
      </c>
      <c r="AX4" s="4">
        <f t="shared" ref="AX4" si="41">AW4+1</f>
        <v>42</v>
      </c>
      <c r="AY4" s="4">
        <f t="shared" ref="AY4" si="42">AX4+1</f>
        <v>43</v>
      </c>
      <c r="AZ4" s="4">
        <f t="shared" ref="AZ4" si="43">AY4+1</f>
        <v>44</v>
      </c>
      <c r="BA4" s="4">
        <f t="shared" ref="BA4" si="44">AZ4+1</f>
        <v>45</v>
      </c>
      <c r="BB4" s="4">
        <f t="shared" ref="BB4" si="45">BA4+1</f>
        <v>46</v>
      </c>
      <c r="BC4" s="4">
        <f t="shared" ref="BC4" si="46">BB4+1</f>
        <v>47</v>
      </c>
      <c r="BD4" s="4">
        <f t="shared" ref="BD4" si="47">BC4+1</f>
        <v>48</v>
      </c>
      <c r="BE4" s="4">
        <f t="shared" ref="BE4" si="48">BD4+1</f>
        <v>49</v>
      </c>
      <c r="BF4" s="4">
        <f t="shared" ref="BF4" si="49">BE4+1</f>
        <v>50</v>
      </c>
      <c r="BG4" s="4">
        <f t="shared" ref="BG4" si="50">BF4+1</f>
        <v>51</v>
      </c>
      <c r="BH4" s="4">
        <f t="shared" ref="BH4" si="51">BG4+1</f>
        <v>52</v>
      </c>
      <c r="BI4" s="4">
        <f t="shared" ref="BI4" si="52">BH4+1</f>
        <v>53</v>
      </c>
      <c r="BJ4" s="4">
        <f t="shared" ref="BJ4" si="53">BI4+1</f>
        <v>54</v>
      </c>
      <c r="BK4" s="4">
        <f t="shared" ref="BK4" si="54">BJ4+1</f>
        <v>55</v>
      </c>
      <c r="BL4" s="4">
        <f t="shared" ref="BL4" si="55">BK4+1</f>
        <v>56</v>
      </c>
      <c r="BM4" s="4">
        <f t="shared" ref="BM4" si="56">BL4+1</f>
        <v>57</v>
      </c>
      <c r="BN4" s="4">
        <f t="shared" ref="BN4" si="57">BM4+1</f>
        <v>58</v>
      </c>
      <c r="BO4" s="4">
        <f t="shared" ref="BO4" si="58">BN4+1</f>
        <v>59</v>
      </c>
      <c r="BP4" s="4">
        <f t="shared" ref="BP4" si="59">BO4+1</f>
        <v>60</v>
      </c>
      <c r="BQ4" s="4">
        <f t="shared" ref="BQ4" si="60">BP4+1</f>
        <v>61</v>
      </c>
      <c r="BR4" s="4">
        <f t="shared" ref="BR4" si="61">BQ4+1</f>
        <v>62</v>
      </c>
      <c r="BS4" s="4">
        <f t="shared" ref="BS4" si="62">BR4+1</f>
        <v>63</v>
      </c>
      <c r="BT4" s="4">
        <f t="shared" ref="BT4" si="63">BS4+1</f>
        <v>64</v>
      </c>
      <c r="BU4" s="4">
        <f t="shared" ref="BU4" si="64">BT4+1</f>
        <v>65</v>
      </c>
      <c r="BV4" s="4">
        <f t="shared" ref="BV4" si="65">BU4+1</f>
        <v>66</v>
      </c>
      <c r="BW4" s="4">
        <f t="shared" ref="BW4" si="66">BV4+1</f>
        <v>67</v>
      </c>
      <c r="BX4" s="4">
        <f t="shared" ref="BX4" si="67">BW4+1</f>
        <v>68</v>
      </c>
      <c r="BY4" s="4">
        <f t="shared" ref="BY4" si="68">BX4+1</f>
        <v>69</v>
      </c>
      <c r="BZ4" s="4">
        <f t="shared" ref="BZ4" si="69">BY4+1</f>
        <v>70</v>
      </c>
      <c r="CA4" s="4">
        <f t="shared" ref="CA4" si="70">BZ4+1</f>
        <v>71</v>
      </c>
      <c r="CB4" s="4">
        <f t="shared" ref="CB4" si="71">CA4+1</f>
        <v>72</v>
      </c>
      <c r="CC4" s="4">
        <f t="shared" ref="CC4" si="72">CB4+1</f>
        <v>73</v>
      </c>
      <c r="CD4" s="4">
        <f t="shared" ref="CD4" si="73">CC4+1</f>
        <v>74</v>
      </c>
      <c r="CE4" s="4">
        <f t="shared" ref="CE4" si="74">CD4+1</f>
        <v>75</v>
      </c>
      <c r="CF4" s="4">
        <f t="shared" ref="CF4" si="75">CE4+1</f>
        <v>76</v>
      </c>
      <c r="CG4" s="4">
        <f t="shared" ref="CG4" si="76">CF4+1</f>
        <v>77</v>
      </c>
      <c r="CH4" s="4">
        <f t="shared" ref="CH4" si="77">CG4+1</f>
        <v>78</v>
      </c>
      <c r="CI4" s="4">
        <f t="shared" ref="CI4" si="78">CH4+1</f>
        <v>79</v>
      </c>
      <c r="CJ4" s="4">
        <f t="shared" ref="CJ4" si="79">CI4+1</f>
        <v>80</v>
      </c>
    </row>
    <row r="5" spans="1:88" x14ac:dyDescent="0.25">
      <c r="A5" s="41"/>
      <c r="B5" s="41"/>
    </row>
    <row r="6" spans="1:88" s="4" customFormat="1" x14ac:dyDescent="0.25">
      <c r="B6" s="4" t="s">
        <v>21</v>
      </c>
      <c r="C6" s="5"/>
      <c r="D6" s="15"/>
      <c r="G6" s="5" t="s">
        <v>1</v>
      </c>
      <c r="H6" s="7"/>
      <c r="I6" s="25">
        <v>0.05</v>
      </c>
      <c r="J6" s="25">
        <f>I6</f>
        <v>0.05</v>
      </c>
      <c r="K6" s="25">
        <f t="shared" ref="K6" si="80">J6</f>
        <v>0.05</v>
      </c>
      <c r="L6" s="25">
        <f t="shared" ref="L6" si="81">K6</f>
        <v>0.05</v>
      </c>
      <c r="M6" s="25">
        <f t="shared" ref="M6" si="82">L6</f>
        <v>0.05</v>
      </c>
      <c r="N6" s="25">
        <f t="shared" ref="N6" si="83">M6</f>
        <v>0.05</v>
      </c>
      <c r="O6" s="25">
        <f t="shared" ref="O6" si="84">N6</f>
        <v>0.05</v>
      </c>
      <c r="P6" s="25">
        <f t="shared" ref="P6" si="85">O6</f>
        <v>0.05</v>
      </c>
      <c r="Q6" s="25">
        <f t="shared" ref="Q6" si="86">P6</f>
        <v>0.05</v>
      </c>
      <c r="R6" s="25">
        <f t="shared" ref="R6" si="87">Q6</f>
        <v>0.05</v>
      </c>
      <c r="S6" s="25">
        <f t="shared" ref="S6" si="88">R6</f>
        <v>0.05</v>
      </c>
      <c r="T6" s="25">
        <f t="shared" ref="T6" si="89">S6</f>
        <v>0.05</v>
      </c>
      <c r="U6" s="25">
        <f t="shared" ref="U6" si="90">T6</f>
        <v>0.05</v>
      </c>
      <c r="V6" s="25">
        <f t="shared" ref="V6" si="91">U6</f>
        <v>0.05</v>
      </c>
      <c r="W6" s="25">
        <f t="shared" ref="W6" si="92">V6</f>
        <v>0.05</v>
      </c>
      <c r="X6" s="25">
        <f t="shared" ref="X6" si="93">W6</f>
        <v>0.05</v>
      </c>
      <c r="Y6" s="25">
        <f t="shared" ref="Y6" si="94">X6</f>
        <v>0.05</v>
      </c>
      <c r="Z6" s="25">
        <f t="shared" ref="Z6" si="95">Y6</f>
        <v>0.05</v>
      </c>
      <c r="AA6" s="25">
        <f t="shared" ref="AA6" si="96">Z6</f>
        <v>0.05</v>
      </c>
      <c r="AB6" s="25">
        <f t="shared" ref="AB6" si="97">AA6</f>
        <v>0.05</v>
      </c>
      <c r="AC6" s="25">
        <f t="shared" ref="AC6" si="98">AB6</f>
        <v>0.05</v>
      </c>
      <c r="AD6" s="25">
        <f t="shared" ref="AD6" si="99">AC6</f>
        <v>0.05</v>
      </c>
      <c r="AE6" s="25">
        <f t="shared" ref="AE6" si="100">AD6</f>
        <v>0.05</v>
      </c>
      <c r="AF6" s="25">
        <f t="shared" ref="AF6" si="101">AE6</f>
        <v>0.05</v>
      </c>
      <c r="AG6" s="25">
        <f t="shared" ref="AG6" si="102">AF6</f>
        <v>0.05</v>
      </c>
      <c r="AH6" s="25">
        <f t="shared" ref="AH6" si="103">AG6</f>
        <v>0.05</v>
      </c>
      <c r="AI6" s="25">
        <f t="shared" ref="AI6" si="104">AH6</f>
        <v>0.05</v>
      </c>
      <c r="AJ6" s="25">
        <f t="shared" ref="AJ6" si="105">AI6</f>
        <v>0.05</v>
      </c>
      <c r="AK6" s="25">
        <f t="shared" ref="AK6" si="106">AJ6</f>
        <v>0.05</v>
      </c>
      <c r="AL6" s="25">
        <f t="shared" ref="AL6" si="107">AK6</f>
        <v>0.05</v>
      </c>
      <c r="AM6" s="25">
        <f t="shared" ref="AM6" si="108">AL6</f>
        <v>0.05</v>
      </c>
      <c r="AN6" s="25">
        <f t="shared" ref="AN6" si="109">AM6</f>
        <v>0.05</v>
      </c>
      <c r="AO6" s="25">
        <f t="shared" ref="AO6" si="110">AN6</f>
        <v>0.05</v>
      </c>
      <c r="AP6" s="25">
        <f t="shared" ref="AP6" si="111">AO6</f>
        <v>0.05</v>
      </c>
      <c r="AQ6" s="25">
        <f t="shared" ref="AQ6" si="112">AP6</f>
        <v>0.05</v>
      </c>
      <c r="AR6" s="25">
        <f t="shared" ref="AR6" si="113">AQ6</f>
        <v>0.05</v>
      </c>
      <c r="AS6" s="25">
        <f t="shared" ref="AS6" si="114">AR6</f>
        <v>0.05</v>
      </c>
      <c r="AT6" s="25">
        <f t="shared" ref="AT6" si="115">AS6</f>
        <v>0.05</v>
      </c>
      <c r="AU6" s="25">
        <f t="shared" ref="AU6" si="116">AT6</f>
        <v>0.05</v>
      </c>
      <c r="AV6" s="25">
        <f t="shared" ref="AV6" si="117">AU6</f>
        <v>0.05</v>
      </c>
      <c r="AW6" s="25">
        <f t="shared" ref="AW6" si="118">AV6</f>
        <v>0.05</v>
      </c>
      <c r="AX6" s="25">
        <f t="shared" ref="AX6" si="119">AW6</f>
        <v>0.05</v>
      </c>
      <c r="AY6" s="25">
        <f t="shared" ref="AY6" si="120">AX6</f>
        <v>0.05</v>
      </c>
      <c r="AZ6" s="25">
        <f t="shared" ref="AZ6" si="121">AY6</f>
        <v>0.05</v>
      </c>
      <c r="BA6" s="25">
        <f t="shared" ref="BA6" si="122">AZ6</f>
        <v>0.05</v>
      </c>
      <c r="BB6" s="25">
        <f t="shared" ref="BB6" si="123">BA6</f>
        <v>0.05</v>
      </c>
      <c r="BC6" s="25">
        <f t="shared" ref="BC6" si="124">BB6</f>
        <v>0.05</v>
      </c>
      <c r="BD6" s="25">
        <f t="shared" ref="BD6" si="125">BC6</f>
        <v>0.05</v>
      </c>
      <c r="BE6" s="25">
        <f t="shared" ref="BE6" si="126">BD6</f>
        <v>0.05</v>
      </c>
      <c r="BF6" s="25">
        <f t="shared" ref="BF6" si="127">BE6</f>
        <v>0.05</v>
      </c>
      <c r="BG6" s="25">
        <f t="shared" ref="BG6" si="128">BF6</f>
        <v>0.05</v>
      </c>
      <c r="BH6" s="25">
        <f t="shared" ref="BH6" si="129">BG6</f>
        <v>0.05</v>
      </c>
      <c r="BI6" s="25">
        <f t="shared" ref="BI6" si="130">BH6</f>
        <v>0.05</v>
      </c>
      <c r="BJ6" s="25">
        <f t="shared" ref="BJ6" si="131">BI6</f>
        <v>0.05</v>
      </c>
      <c r="BK6" s="25">
        <f t="shared" ref="BK6" si="132">BJ6</f>
        <v>0.05</v>
      </c>
      <c r="BL6" s="25">
        <f t="shared" ref="BL6" si="133">BK6</f>
        <v>0.05</v>
      </c>
      <c r="BM6" s="25">
        <f t="shared" ref="BM6" si="134">BL6</f>
        <v>0.05</v>
      </c>
      <c r="BN6" s="25">
        <f t="shared" ref="BN6" si="135">BM6</f>
        <v>0.05</v>
      </c>
      <c r="BO6" s="25">
        <f t="shared" ref="BO6" si="136">BN6</f>
        <v>0.05</v>
      </c>
      <c r="BP6" s="25">
        <f t="shared" ref="BP6" si="137">BO6</f>
        <v>0.05</v>
      </c>
      <c r="BQ6" s="25">
        <f t="shared" ref="BQ6" si="138">BP6</f>
        <v>0.05</v>
      </c>
      <c r="BR6" s="25">
        <f t="shared" ref="BR6" si="139">BQ6</f>
        <v>0.05</v>
      </c>
      <c r="BS6" s="25">
        <f t="shared" ref="BS6" si="140">BR6</f>
        <v>0.05</v>
      </c>
      <c r="BT6" s="25">
        <f t="shared" ref="BT6" si="141">BS6</f>
        <v>0.05</v>
      </c>
      <c r="BU6" s="25">
        <f t="shared" ref="BU6" si="142">BT6</f>
        <v>0.05</v>
      </c>
      <c r="BV6" s="25">
        <f t="shared" ref="BV6" si="143">BU6</f>
        <v>0.05</v>
      </c>
      <c r="BW6" s="25">
        <f t="shared" ref="BW6" si="144">BV6</f>
        <v>0.05</v>
      </c>
      <c r="BX6" s="25">
        <f t="shared" ref="BX6" si="145">BW6</f>
        <v>0.05</v>
      </c>
      <c r="BY6" s="25">
        <f t="shared" ref="BY6" si="146">BX6</f>
        <v>0.05</v>
      </c>
      <c r="BZ6" s="25">
        <f t="shared" ref="BZ6" si="147">BY6</f>
        <v>0.05</v>
      </c>
      <c r="CA6" s="25">
        <f t="shared" ref="CA6" si="148">BZ6</f>
        <v>0.05</v>
      </c>
      <c r="CB6" s="25">
        <f t="shared" ref="CB6" si="149">CA6</f>
        <v>0.05</v>
      </c>
      <c r="CC6" s="25">
        <f t="shared" ref="CC6" si="150">CB6</f>
        <v>0.05</v>
      </c>
      <c r="CD6" s="25">
        <f t="shared" ref="CD6" si="151">CC6</f>
        <v>0.05</v>
      </c>
      <c r="CE6" s="25">
        <f t="shared" ref="CE6" si="152">CD6</f>
        <v>0.05</v>
      </c>
      <c r="CF6" s="25">
        <f t="shared" ref="CF6" si="153">CE6</f>
        <v>0.05</v>
      </c>
      <c r="CG6" s="25">
        <f t="shared" ref="CG6" si="154">CF6</f>
        <v>0.05</v>
      </c>
      <c r="CH6" s="25">
        <f t="shared" ref="CH6" si="155">CG6</f>
        <v>0.05</v>
      </c>
      <c r="CI6" s="25">
        <f t="shared" ref="CI6" si="156">CH6</f>
        <v>0.05</v>
      </c>
      <c r="CJ6" s="25">
        <f t="shared" ref="CJ6" si="157">CI6</f>
        <v>0.05</v>
      </c>
    </row>
    <row r="7" spans="1:88" x14ac:dyDescent="0.25">
      <c r="B7" s="4" t="s">
        <v>39</v>
      </c>
      <c r="C7" s="1" t="s">
        <v>1</v>
      </c>
      <c r="D7" s="19">
        <v>0.2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</row>
    <row r="8" spans="1:88" x14ac:dyDescent="0.25">
      <c r="A8" s="42"/>
      <c r="B8" s="42" t="s">
        <v>61</v>
      </c>
    </row>
    <row r="9" spans="1:88" x14ac:dyDescent="0.25">
      <c r="B9" s="4" t="s">
        <v>42</v>
      </c>
      <c r="C9" s="5" t="s">
        <v>1</v>
      </c>
      <c r="D9" s="23">
        <v>800000000</v>
      </c>
      <c r="H9" s="6"/>
    </row>
    <row r="11" spans="1:88" ht="13.8" x14ac:dyDescent="0.3">
      <c r="A11" s="54">
        <v>1</v>
      </c>
      <c r="B11" s="10" t="str">
        <f>"Кредитное/лизинговое предложение-"&amp;A11</f>
        <v>Кредитное/лизинговое предложение-1</v>
      </c>
    </row>
    <row r="12" spans="1:88" s="4" customFormat="1" x14ac:dyDescent="0.25">
      <c r="B12" s="4" t="s">
        <v>70</v>
      </c>
      <c r="C12" s="5" t="s">
        <v>1</v>
      </c>
      <c r="D12" s="23">
        <v>60</v>
      </c>
      <c r="G12" s="5"/>
      <c r="H12" s="2">
        <f>IF(AND(H$4-$H$4&gt;0,H$4-$H$4&lt;=$D12),1,0)</f>
        <v>0</v>
      </c>
      <c r="I12" s="2">
        <f>IF(AND(I$4-$H$4&gt;0,I$4-$H$4&lt;=$D12),1,0)</f>
        <v>1</v>
      </c>
      <c r="J12" s="2">
        <f>IF(AND(J$4-$H$4&gt;0,J$4-$H$4&lt;=$D12),1,0)</f>
        <v>1</v>
      </c>
      <c r="K12" s="2">
        <f>IF(AND(K$4-$H$4&gt;0,K$4-$H$4&lt;=$D12),1,0)</f>
        <v>1</v>
      </c>
      <c r="L12" s="2">
        <f t="shared" ref="L12:BW12" si="158">IF(AND(L$4-$H$4&gt;0,L$4-$H$4&lt;=$D12),1,0)</f>
        <v>1</v>
      </c>
      <c r="M12" s="2">
        <f t="shared" si="158"/>
        <v>1</v>
      </c>
      <c r="N12" s="2">
        <f t="shared" si="158"/>
        <v>1</v>
      </c>
      <c r="O12" s="2">
        <f t="shared" si="158"/>
        <v>1</v>
      </c>
      <c r="P12" s="2">
        <f t="shared" si="158"/>
        <v>1</v>
      </c>
      <c r="Q12" s="2">
        <f t="shared" si="158"/>
        <v>1</v>
      </c>
      <c r="R12" s="2">
        <f t="shared" si="158"/>
        <v>1</v>
      </c>
      <c r="S12" s="2">
        <f t="shared" si="158"/>
        <v>1</v>
      </c>
      <c r="T12" s="2">
        <f t="shared" si="158"/>
        <v>1</v>
      </c>
      <c r="U12" s="2">
        <f t="shared" si="158"/>
        <v>1</v>
      </c>
      <c r="V12" s="2">
        <f t="shared" si="158"/>
        <v>1</v>
      </c>
      <c r="W12" s="2">
        <f t="shared" si="158"/>
        <v>1</v>
      </c>
      <c r="X12" s="2">
        <f t="shared" si="158"/>
        <v>1</v>
      </c>
      <c r="Y12" s="2">
        <f t="shared" si="158"/>
        <v>1</v>
      </c>
      <c r="Z12" s="2">
        <f t="shared" si="158"/>
        <v>1</v>
      </c>
      <c r="AA12" s="2">
        <f t="shared" si="158"/>
        <v>1</v>
      </c>
      <c r="AB12" s="2">
        <f t="shared" si="158"/>
        <v>1</v>
      </c>
      <c r="AC12" s="2">
        <f t="shared" si="158"/>
        <v>1</v>
      </c>
      <c r="AD12" s="2">
        <f t="shared" si="158"/>
        <v>1</v>
      </c>
      <c r="AE12" s="2">
        <f t="shared" si="158"/>
        <v>1</v>
      </c>
      <c r="AF12" s="2">
        <f t="shared" si="158"/>
        <v>1</v>
      </c>
      <c r="AG12" s="2">
        <f t="shared" si="158"/>
        <v>1</v>
      </c>
      <c r="AH12" s="2">
        <f t="shared" si="158"/>
        <v>1</v>
      </c>
      <c r="AI12" s="2">
        <f t="shared" si="158"/>
        <v>1</v>
      </c>
      <c r="AJ12" s="2">
        <f t="shared" si="158"/>
        <v>1</v>
      </c>
      <c r="AK12" s="2">
        <f t="shared" si="158"/>
        <v>1</v>
      </c>
      <c r="AL12" s="2">
        <f t="shared" si="158"/>
        <v>1</v>
      </c>
      <c r="AM12" s="2">
        <f t="shared" si="158"/>
        <v>1</v>
      </c>
      <c r="AN12" s="2">
        <f t="shared" si="158"/>
        <v>1</v>
      </c>
      <c r="AO12" s="2">
        <f t="shared" si="158"/>
        <v>1</v>
      </c>
      <c r="AP12" s="2">
        <f t="shared" si="158"/>
        <v>1</v>
      </c>
      <c r="AQ12" s="2">
        <f t="shared" si="158"/>
        <v>1</v>
      </c>
      <c r="AR12" s="2">
        <f t="shared" si="158"/>
        <v>1</v>
      </c>
      <c r="AS12" s="2">
        <f t="shared" si="158"/>
        <v>1</v>
      </c>
      <c r="AT12" s="2">
        <f t="shared" si="158"/>
        <v>1</v>
      </c>
      <c r="AU12" s="2">
        <f t="shared" si="158"/>
        <v>1</v>
      </c>
      <c r="AV12" s="2">
        <f t="shared" si="158"/>
        <v>1</v>
      </c>
      <c r="AW12" s="2">
        <f t="shared" si="158"/>
        <v>1</v>
      </c>
      <c r="AX12" s="2">
        <f t="shared" si="158"/>
        <v>1</v>
      </c>
      <c r="AY12" s="2">
        <f t="shared" si="158"/>
        <v>1</v>
      </c>
      <c r="AZ12" s="2">
        <f t="shared" si="158"/>
        <v>1</v>
      </c>
      <c r="BA12" s="2">
        <f t="shared" si="158"/>
        <v>1</v>
      </c>
      <c r="BB12" s="2">
        <f t="shared" si="158"/>
        <v>1</v>
      </c>
      <c r="BC12" s="2">
        <f t="shared" si="158"/>
        <v>1</v>
      </c>
      <c r="BD12" s="2">
        <f t="shared" si="158"/>
        <v>1</v>
      </c>
      <c r="BE12" s="2">
        <f t="shared" si="158"/>
        <v>1</v>
      </c>
      <c r="BF12" s="2">
        <f t="shared" si="158"/>
        <v>1</v>
      </c>
      <c r="BG12" s="2">
        <f t="shared" si="158"/>
        <v>1</v>
      </c>
      <c r="BH12" s="2">
        <f t="shared" si="158"/>
        <v>1</v>
      </c>
      <c r="BI12" s="2">
        <f t="shared" si="158"/>
        <v>1</v>
      </c>
      <c r="BJ12" s="2">
        <f t="shared" si="158"/>
        <v>1</v>
      </c>
      <c r="BK12" s="2">
        <f t="shared" si="158"/>
        <v>1</v>
      </c>
      <c r="BL12" s="2">
        <f t="shared" si="158"/>
        <v>1</v>
      </c>
      <c r="BM12" s="2">
        <f t="shared" si="158"/>
        <v>1</v>
      </c>
      <c r="BN12" s="2">
        <f t="shared" si="158"/>
        <v>1</v>
      </c>
      <c r="BO12" s="2">
        <f t="shared" si="158"/>
        <v>1</v>
      </c>
      <c r="BP12" s="2">
        <f t="shared" si="158"/>
        <v>1</v>
      </c>
      <c r="BQ12" s="2">
        <f t="shared" si="158"/>
        <v>0</v>
      </c>
      <c r="BR12" s="2">
        <f t="shared" si="158"/>
        <v>0</v>
      </c>
      <c r="BS12" s="2">
        <f t="shared" si="158"/>
        <v>0</v>
      </c>
      <c r="BT12" s="2">
        <f t="shared" si="158"/>
        <v>0</v>
      </c>
      <c r="BU12" s="2">
        <f t="shared" si="158"/>
        <v>0</v>
      </c>
      <c r="BV12" s="2">
        <f t="shared" si="158"/>
        <v>0</v>
      </c>
      <c r="BW12" s="2">
        <f t="shared" si="158"/>
        <v>0</v>
      </c>
      <c r="BX12" s="2">
        <f t="shared" ref="BX12:CJ12" si="159">IF(AND(BX$4-$H$4&gt;0,BX$4-$H$4&lt;=$D12),1,0)</f>
        <v>0</v>
      </c>
      <c r="BY12" s="2">
        <f t="shared" si="159"/>
        <v>0</v>
      </c>
      <c r="BZ12" s="2">
        <f t="shared" si="159"/>
        <v>0</v>
      </c>
      <c r="CA12" s="2">
        <f t="shared" si="159"/>
        <v>0</v>
      </c>
      <c r="CB12" s="2">
        <f t="shared" si="159"/>
        <v>0</v>
      </c>
      <c r="CC12" s="2">
        <f t="shared" si="159"/>
        <v>0</v>
      </c>
      <c r="CD12" s="2">
        <f t="shared" si="159"/>
        <v>0</v>
      </c>
      <c r="CE12" s="2">
        <f t="shared" si="159"/>
        <v>0</v>
      </c>
      <c r="CF12" s="2">
        <f t="shared" si="159"/>
        <v>0</v>
      </c>
      <c r="CG12" s="2">
        <f t="shared" si="159"/>
        <v>0</v>
      </c>
      <c r="CH12" s="2">
        <f t="shared" si="159"/>
        <v>0</v>
      </c>
      <c r="CI12" s="2">
        <f t="shared" si="159"/>
        <v>0</v>
      </c>
      <c r="CJ12" s="2">
        <f t="shared" si="159"/>
        <v>0</v>
      </c>
    </row>
    <row r="13" spans="1:88" x14ac:dyDescent="0.25">
      <c r="A13" s="4"/>
    </row>
    <row r="14" spans="1:88" x14ac:dyDescent="0.25">
      <c r="A14" s="4"/>
      <c r="B14" s="2" t="s">
        <v>43</v>
      </c>
      <c r="C14" s="5" t="s">
        <v>1</v>
      </c>
      <c r="D14" s="43">
        <v>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</row>
    <row r="15" spans="1:88" s="4" customFormat="1" x14ac:dyDescent="0.25">
      <c r="B15" s="4" t="s">
        <v>5</v>
      </c>
      <c r="C15" s="5"/>
      <c r="D15" s="13">
        <f>$D$9*D14</f>
        <v>800000000</v>
      </c>
      <c r="G15" s="5"/>
      <c r="I15" s="8"/>
    </row>
    <row r="16" spans="1:88" s="4" customFormat="1" x14ac:dyDescent="0.25">
      <c r="B16" s="4" t="s">
        <v>4</v>
      </c>
      <c r="C16" s="5"/>
      <c r="D16" s="15"/>
      <c r="G16" s="5"/>
      <c r="H16" s="6">
        <f>-D15</f>
        <v>-800000000</v>
      </c>
    </row>
    <row r="17" spans="1:88" x14ac:dyDescent="0.25">
      <c r="A17" s="4"/>
      <c r="B17" s="2" t="s">
        <v>2</v>
      </c>
      <c r="C17" s="5" t="s">
        <v>1</v>
      </c>
      <c r="D17" s="29">
        <v>1.2E-2</v>
      </c>
    </row>
    <row r="18" spans="1:88" s="4" customFormat="1" x14ac:dyDescent="0.25">
      <c r="B18" s="35" t="s">
        <v>3</v>
      </c>
      <c r="C18" s="33"/>
      <c r="D18" s="36"/>
      <c r="E18" s="35"/>
      <c r="F18" s="35"/>
      <c r="G18" s="33"/>
      <c r="H18" s="46"/>
      <c r="I18" s="46">
        <f>I$6+$D17</f>
        <v>6.2E-2</v>
      </c>
      <c r="J18" s="46">
        <f>J$6+$D17</f>
        <v>6.2E-2</v>
      </c>
      <c r="K18" s="46">
        <f>K$6+$D17</f>
        <v>6.2E-2</v>
      </c>
      <c r="L18" s="46">
        <f t="shared" ref="L18:BW18" si="160">L$6+$D17</f>
        <v>6.2E-2</v>
      </c>
      <c r="M18" s="46">
        <f t="shared" si="160"/>
        <v>6.2E-2</v>
      </c>
      <c r="N18" s="46">
        <f t="shared" si="160"/>
        <v>6.2E-2</v>
      </c>
      <c r="O18" s="46">
        <f t="shared" si="160"/>
        <v>6.2E-2</v>
      </c>
      <c r="P18" s="46">
        <f t="shared" si="160"/>
        <v>6.2E-2</v>
      </c>
      <c r="Q18" s="46">
        <f t="shared" si="160"/>
        <v>6.2E-2</v>
      </c>
      <c r="R18" s="46">
        <f t="shared" si="160"/>
        <v>6.2E-2</v>
      </c>
      <c r="S18" s="46">
        <f t="shared" si="160"/>
        <v>6.2E-2</v>
      </c>
      <c r="T18" s="46">
        <f t="shared" si="160"/>
        <v>6.2E-2</v>
      </c>
      <c r="U18" s="46">
        <f t="shared" si="160"/>
        <v>6.2E-2</v>
      </c>
      <c r="V18" s="46">
        <f t="shared" si="160"/>
        <v>6.2E-2</v>
      </c>
      <c r="W18" s="46">
        <f t="shared" si="160"/>
        <v>6.2E-2</v>
      </c>
      <c r="X18" s="46">
        <f t="shared" si="160"/>
        <v>6.2E-2</v>
      </c>
      <c r="Y18" s="46">
        <f t="shared" si="160"/>
        <v>6.2E-2</v>
      </c>
      <c r="Z18" s="46">
        <f t="shared" si="160"/>
        <v>6.2E-2</v>
      </c>
      <c r="AA18" s="46">
        <f t="shared" si="160"/>
        <v>6.2E-2</v>
      </c>
      <c r="AB18" s="46">
        <f t="shared" si="160"/>
        <v>6.2E-2</v>
      </c>
      <c r="AC18" s="46">
        <f t="shared" si="160"/>
        <v>6.2E-2</v>
      </c>
      <c r="AD18" s="46">
        <f t="shared" si="160"/>
        <v>6.2E-2</v>
      </c>
      <c r="AE18" s="46">
        <f t="shared" si="160"/>
        <v>6.2E-2</v>
      </c>
      <c r="AF18" s="46">
        <f t="shared" si="160"/>
        <v>6.2E-2</v>
      </c>
      <c r="AG18" s="46">
        <f t="shared" si="160"/>
        <v>6.2E-2</v>
      </c>
      <c r="AH18" s="46">
        <f t="shared" si="160"/>
        <v>6.2E-2</v>
      </c>
      <c r="AI18" s="46">
        <f t="shared" si="160"/>
        <v>6.2E-2</v>
      </c>
      <c r="AJ18" s="46">
        <f t="shared" si="160"/>
        <v>6.2E-2</v>
      </c>
      <c r="AK18" s="46">
        <f t="shared" si="160"/>
        <v>6.2E-2</v>
      </c>
      <c r="AL18" s="46">
        <f t="shared" si="160"/>
        <v>6.2E-2</v>
      </c>
      <c r="AM18" s="46">
        <f t="shared" si="160"/>
        <v>6.2E-2</v>
      </c>
      <c r="AN18" s="46">
        <f t="shared" si="160"/>
        <v>6.2E-2</v>
      </c>
      <c r="AO18" s="46">
        <f t="shared" si="160"/>
        <v>6.2E-2</v>
      </c>
      <c r="AP18" s="46">
        <f t="shared" si="160"/>
        <v>6.2E-2</v>
      </c>
      <c r="AQ18" s="46">
        <f t="shared" si="160"/>
        <v>6.2E-2</v>
      </c>
      <c r="AR18" s="46">
        <f t="shared" si="160"/>
        <v>6.2E-2</v>
      </c>
      <c r="AS18" s="46">
        <f t="shared" si="160"/>
        <v>6.2E-2</v>
      </c>
      <c r="AT18" s="46">
        <f t="shared" si="160"/>
        <v>6.2E-2</v>
      </c>
      <c r="AU18" s="46">
        <f t="shared" si="160"/>
        <v>6.2E-2</v>
      </c>
      <c r="AV18" s="46">
        <f t="shared" si="160"/>
        <v>6.2E-2</v>
      </c>
      <c r="AW18" s="46">
        <f t="shared" si="160"/>
        <v>6.2E-2</v>
      </c>
      <c r="AX18" s="46">
        <f t="shared" si="160"/>
        <v>6.2E-2</v>
      </c>
      <c r="AY18" s="46">
        <f t="shared" si="160"/>
        <v>6.2E-2</v>
      </c>
      <c r="AZ18" s="46">
        <f t="shared" si="160"/>
        <v>6.2E-2</v>
      </c>
      <c r="BA18" s="46">
        <f t="shared" si="160"/>
        <v>6.2E-2</v>
      </c>
      <c r="BB18" s="46">
        <f t="shared" si="160"/>
        <v>6.2E-2</v>
      </c>
      <c r="BC18" s="46">
        <f t="shared" si="160"/>
        <v>6.2E-2</v>
      </c>
      <c r="BD18" s="46">
        <f t="shared" si="160"/>
        <v>6.2E-2</v>
      </c>
      <c r="BE18" s="46">
        <f t="shared" si="160"/>
        <v>6.2E-2</v>
      </c>
      <c r="BF18" s="46">
        <f t="shared" si="160"/>
        <v>6.2E-2</v>
      </c>
      <c r="BG18" s="46">
        <f t="shared" si="160"/>
        <v>6.2E-2</v>
      </c>
      <c r="BH18" s="46">
        <f t="shared" si="160"/>
        <v>6.2E-2</v>
      </c>
      <c r="BI18" s="46">
        <f t="shared" si="160"/>
        <v>6.2E-2</v>
      </c>
      <c r="BJ18" s="46">
        <f t="shared" si="160"/>
        <v>6.2E-2</v>
      </c>
      <c r="BK18" s="46">
        <f t="shared" si="160"/>
        <v>6.2E-2</v>
      </c>
      <c r="BL18" s="46">
        <f t="shared" si="160"/>
        <v>6.2E-2</v>
      </c>
      <c r="BM18" s="46">
        <f t="shared" si="160"/>
        <v>6.2E-2</v>
      </c>
      <c r="BN18" s="46">
        <f t="shared" si="160"/>
        <v>6.2E-2</v>
      </c>
      <c r="BO18" s="46">
        <f t="shared" si="160"/>
        <v>6.2E-2</v>
      </c>
      <c r="BP18" s="46">
        <f t="shared" si="160"/>
        <v>6.2E-2</v>
      </c>
      <c r="BQ18" s="46">
        <f t="shared" si="160"/>
        <v>6.2E-2</v>
      </c>
      <c r="BR18" s="46">
        <f t="shared" si="160"/>
        <v>6.2E-2</v>
      </c>
      <c r="BS18" s="46">
        <f t="shared" si="160"/>
        <v>6.2E-2</v>
      </c>
      <c r="BT18" s="46">
        <f t="shared" si="160"/>
        <v>6.2E-2</v>
      </c>
      <c r="BU18" s="46">
        <f t="shared" si="160"/>
        <v>6.2E-2</v>
      </c>
      <c r="BV18" s="46">
        <f t="shared" si="160"/>
        <v>6.2E-2</v>
      </c>
      <c r="BW18" s="46">
        <f t="shared" si="160"/>
        <v>6.2E-2</v>
      </c>
      <c r="BX18" s="46">
        <f t="shared" ref="BX18:CJ18" si="161">BX$6+$D17</f>
        <v>6.2E-2</v>
      </c>
      <c r="BY18" s="46">
        <f t="shared" si="161"/>
        <v>6.2E-2</v>
      </c>
      <c r="BZ18" s="46">
        <f t="shared" si="161"/>
        <v>6.2E-2</v>
      </c>
      <c r="CA18" s="46">
        <f t="shared" si="161"/>
        <v>6.2E-2</v>
      </c>
      <c r="CB18" s="46">
        <f t="shared" si="161"/>
        <v>6.2E-2</v>
      </c>
      <c r="CC18" s="46">
        <f t="shared" si="161"/>
        <v>6.2E-2</v>
      </c>
      <c r="CD18" s="46">
        <f t="shared" si="161"/>
        <v>6.2E-2</v>
      </c>
      <c r="CE18" s="46">
        <f t="shared" si="161"/>
        <v>6.2E-2</v>
      </c>
      <c r="CF18" s="46">
        <f t="shared" si="161"/>
        <v>6.2E-2</v>
      </c>
      <c r="CG18" s="46">
        <f t="shared" si="161"/>
        <v>6.2E-2</v>
      </c>
      <c r="CH18" s="46">
        <f t="shared" si="161"/>
        <v>6.2E-2</v>
      </c>
      <c r="CI18" s="46">
        <f t="shared" si="161"/>
        <v>6.2E-2</v>
      </c>
      <c r="CJ18" s="46">
        <f t="shared" si="161"/>
        <v>6.2E-2</v>
      </c>
    </row>
    <row r="19" spans="1:88" x14ac:dyDescent="0.25">
      <c r="A19" s="4"/>
      <c r="B19" s="2" t="s">
        <v>62</v>
      </c>
      <c r="C19" s="5" t="s">
        <v>1</v>
      </c>
      <c r="D19" s="29">
        <v>0.01</v>
      </c>
      <c r="H19" s="3">
        <f>-H16*$D19</f>
        <v>8000000</v>
      </c>
    </row>
    <row r="20" spans="1:88" s="4" customFormat="1" x14ac:dyDescent="0.25">
      <c r="B20" s="4" t="s">
        <v>6</v>
      </c>
      <c r="C20" s="5" t="s">
        <v>1</v>
      </c>
      <c r="D20" s="22">
        <v>0.25</v>
      </c>
      <c r="G20" s="5"/>
    </row>
    <row r="21" spans="1:88" s="4" customFormat="1" x14ac:dyDescent="0.25">
      <c r="B21" s="4" t="s">
        <v>8</v>
      </c>
      <c r="C21" s="5"/>
      <c r="D21" s="13">
        <f>SUM(H21:CJ21)</f>
        <v>200000000</v>
      </c>
      <c r="G21" s="5"/>
      <c r="H21" s="6">
        <f t="shared" ref="H21:K21" si="162">IF(H$4-$H$4=$D12,$D15*$D20,0)</f>
        <v>0</v>
      </c>
      <c r="I21" s="6">
        <f t="shared" si="162"/>
        <v>0</v>
      </c>
      <c r="J21" s="6">
        <f t="shared" si="162"/>
        <v>0</v>
      </c>
      <c r="K21" s="6">
        <f t="shared" si="162"/>
        <v>0</v>
      </c>
      <c r="L21" s="6">
        <f t="shared" ref="L21" si="163">IF(L$4-$H$4=$D12,$D15*$D20,0)</f>
        <v>0</v>
      </c>
      <c r="M21" s="6">
        <f t="shared" ref="M21" si="164">IF(M$4-$H$4=$D12,$D15*$D20,0)</f>
        <v>0</v>
      </c>
      <c r="N21" s="6">
        <f t="shared" ref="N21" si="165">IF(N$4-$H$4=$D12,$D15*$D20,0)</f>
        <v>0</v>
      </c>
      <c r="O21" s="6">
        <f t="shared" ref="O21" si="166">IF(O$4-$H$4=$D12,$D15*$D20,0)</f>
        <v>0</v>
      </c>
      <c r="P21" s="6">
        <f t="shared" ref="P21" si="167">IF(P$4-$H$4=$D12,$D15*$D20,0)</f>
        <v>0</v>
      </c>
      <c r="Q21" s="6">
        <f t="shared" ref="Q21" si="168">IF(Q$4-$H$4=$D12,$D15*$D20,0)</f>
        <v>0</v>
      </c>
      <c r="R21" s="6">
        <f t="shared" ref="R21" si="169">IF(R$4-$H$4=$D12,$D15*$D20,0)</f>
        <v>0</v>
      </c>
      <c r="S21" s="6">
        <f t="shared" ref="S21" si="170">IF(S$4-$H$4=$D12,$D15*$D20,0)</f>
        <v>0</v>
      </c>
      <c r="T21" s="6">
        <f t="shared" ref="T21" si="171">IF(T$4-$H$4=$D12,$D15*$D20,0)</f>
        <v>0</v>
      </c>
      <c r="U21" s="6">
        <f t="shared" ref="U21" si="172">IF(U$4-$H$4=$D12,$D15*$D20,0)</f>
        <v>0</v>
      </c>
      <c r="V21" s="6">
        <f t="shared" ref="V21" si="173">IF(V$4-$H$4=$D12,$D15*$D20,0)</f>
        <v>0</v>
      </c>
      <c r="W21" s="6">
        <f t="shared" ref="W21" si="174">IF(W$4-$H$4=$D12,$D15*$D20,0)</f>
        <v>0</v>
      </c>
      <c r="X21" s="6">
        <f t="shared" ref="X21" si="175">IF(X$4-$H$4=$D12,$D15*$D20,0)</f>
        <v>0</v>
      </c>
      <c r="Y21" s="6">
        <f t="shared" ref="Y21" si="176">IF(Y$4-$H$4=$D12,$D15*$D20,0)</f>
        <v>0</v>
      </c>
      <c r="Z21" s="6">
        <f t="shared" ref="Z21" si="177">IF(Z$4-$H$4=$D12,$D15*$D20,0)</f>
        <v>0</v>
      </c>
      <c r="AA21" s="6">
        <f t="shared" ref="AA21" si="178">IF(AA$4-$H$4=$D12,$D15*$D20,0)</f>
        <v>0</v>
      </c>
      <c r="AB21" s="6">
        <f t="shared" ref="AB21" si="179">IF(AB$4-$H$4=$D12,$D15*$D20,0)</f>
        <v>0</v>
      </c>
      <c r="AC21" s="6">
        <f t="shared" ref="AC21" si="180">IF(AC$4-$H$4=$D12,$D15*$D20,0)</f>
        <v>0</v>
      </c>
      <c r="AD21" s="6">
        <f t="shared" ref="AD21" si="181">IF(AD$4-$H$4=$D12,$D15*$D20,0)</f>
        <v>0</v>
      </c>
      <c r="AE21" s="6">
        <f t="shared" ref="AE21" si="182">IF(AE$4-$H$4=$D12,$D15*$D20,0)</f>
        <v>0</v>
      </c>
      <c r="AF21" s="6">
        <f t="shared" ref="AF21" si="183">IF(AF$4-$H$4=$D12,$D15*$D20,0)</f>
        <v>0</v>
      </c>
      <c r="AG21" s="6">
        <f t="shared" ref="AG21" si="184">IF(AG$4-$H$4=$D12,$D15*$D20,0)</f>
        <v>0</v>
      </c>
      <c r="AH21" s="6">
        <f t="shared" ref="AH21" si="185">IF(AH$4-$H$4=$D12,$D15*$D20,0)</f>
        <v>0</v>
      </c>
      <c r="AI21" s="6">
        <f t="shared" ref="AI21" si="186">IF(AI$4-$H$4=$D12,$D15*$D20,0)</f>
        <v>0</v>
      </c>
      <c r="AJ21" s="6">
        <f t="shared" ref="AJ21" si="187">IF(AJ$4-$H$4=$D12,$D15*$D20,0)</f>
        <v>0</v>
      </c>
      <c r="AK21" s="6">
        <f t="shared" ref="AK21" si="188">IF(AK$4-$H$4=$D12,$D15*$D20,0)</f>
        <v>0</v>
      </c>
      <c r="AL21" s="6">
        <f t="shared" ref="AL21" si="189">IF(AL$4-$H$4=$D12,$D15*$D20,0)</f>
        <v>0</v>
      </c>
      <c r="AM21" s="6">
        <f t="shared" ref="AM21" si="190">IF(AM$4-$H$4=$D12,$D15*$D20,0)</f>
        <v>0</v>
      </c>
      <c r="AN21" s="6">
        <f t="shared" ref="AN21" si="191">IF(AN$4-$H$4=$D12,$D15*$D20,0)</f>
        <v>0</v>
      </c>
      <c r="AO21" s="6">
        <f t="shared" ref="AO21" si="192">IF(AO$4-$H$4=$D12,$D15*$D20,0)</f>
        <v>0</v>
      </c>
      <c r="AP21" s="6">
        <f t="shared" ref="AP21" si="193">IF(AP$4-$H$4=$D12,$D15*$D20,0)</f>
        <v>0</v>
      </c>
      <c r="AQ21" s="6">
        <f t="shared" ref="AQ21" si="194">IF(AQ$4-$H$4=$D12,$D15*$D20,0)</f>
        <v>0</v>
      </c>
      <c r="AR21" s="6">
        <f t="shared" ref="AR21" si="195">IF(AR$4-$H$4=$D12,$D15*$D20,0)</f>
        <v>0</v>
      </c>
      <c r="AS21" s="6">
        <f t="shared" ref="AS21" si="196">IF(AS$4-$H$4=$D12,$D15*$D20,0)</f>
        <v>0</v>
      </c>
      <c r="AT21" s="6">
        <f t="shared" ref="AT21" si="197">IF(AT$4-$H$4=$D12,$D15*$D20,0)</f>
        <v>0</v>
      </c>
      <c r="AU21" s="6">
        <f t="shared" ref="AU21" si="198">IF(AU$4-$H$4=$D12,$D15*$D20,0)</f>
        <v>0</v>
      </c>
      <c r="AV21" s="6">
        <f t="shared" ref="AV21" si="199">IF(AV$4-$H$4=$D12,$D15*$D20,0)</f>
        <v>0</v>
      </c>
      <c r="AW21" s="6">
        <f t="shared" ref="AW21" si="200">IF(AW$4-$H$4=$D12,$D15*$D20,0)</f>
        <v>0</v>
      </c>
      <c r="AX21" s="6">
        <f t="shared" ref="AX21" si="201">IF(AX$4-$H$4=$D12,$D15*$D20,0)</f>
        <v>0</v>
      </c>
      <c r="AY21" s="6">
        <f t="shared" ref="AY21" si="202">IF(AY$4-$H$4=$D12,$D15*$D20,0)</f>
        <v>0</v>
      </c>
      <c r="AZ21" s="6">
        <f t="shared" ref="AZ21" si="203">IF(AZ$4-$H$4=$D12,$D15*$D20,0)</f>
        <v>0</v>
      </c>
      <c r="BA21" s="6">
        <f t="shared" ref="BA21" si="204">IF(BA$4-$H$4=$D12,$D15*$D20,0)</f>
        <v>0</v>
      </c>
      <c r="BB21" s="6">
        <f t="shared" ref="BB21" si="205">IF(BB$4-$H$4=$D12,$D15*$D20,0)</f>
        <v>0</v>
      </c>
      <c r="BC21" s="6">
        <f t="shared" ref="BC21" si="206">IF(BC$4-$H$4=$D12,$D15*$D20,0)</f>
        <v>0</v>
      </c>
      <c r="BD21" s="6">
        <f t="shared" ref="BD21" si="207">IF(BD$4-$H$4=$D12,$D15*$D20,0)</f>
        <v>0</v>
      </c>
      <c r="BE21" s="6">
        <f t="shared" ref="BE21" si="208">IF(BE$4-$H$4=$D12,$D15*$D20,0)</f>
        <v>0</v>
      </c>
      <c r="BF21" s="6">
        <f t="shared" ref="BF21" si="209">IF(BF$4-$H$4=$D12,$D15*$D20,0)</f>
        <v>0</v>
      </c>
      <c r="BG21" s="6">
        <f t="shared" ref="BG21" si="210">IF(BG$4-$H$4=$D12,$D15*$D20,0)</f>
        <v>0</v>
      </c>
      <c r="BH21" s="6">
        <f t="shared" ref="BH21" si="211">IF(BH$4-$H$4=$D12,$D15*$D20,0)</f>
        <v>0</v>
      </c>
      <c r="BI21" s="6">
        <f t="shared" ref="BI21" si="212">IF(BI$4-$H$4=$D12,$D15*$D20,0)</f>
        <v>0</v>
      </c>
      <c r="BJ21" s="6">
        <f t="shared" ref="BJ21" si="213">IF(BJ$4-$H$4=$D12,$D15*$D20,0)</f>
        <v>0</v>
      </c>
      <c r="BK21" s="6">
        <f t="shared" ref="BK21" si="214">IF(BK$4-$H$4=$D12,$D15*$D20,0)</f>
        <v>0</v>
      </c>
      <c r="BL21" s="6">
        <f t="shared" ref="BL21" si="215">IF(BL$4-$H$4=$D12,$D15*$D20,0)</f>
        <v>0</v>
      </c>
      <c r="BM21" s="6">
        <f t="shared" ref="BM21" si="216">IF(BM$4-$H$4=$D12,$D15*$D20,0)</f>
        <v>0</v>
      </c>
      <c r="BN21" s="6">
        <f t="shared" ref="BN21" si="217">IF(BN$4-$H$4=$D12,$D15*$D20,0)</f>
        <v>0</v>
      </c>
      <c r="BO21" s="6">
        <f t="shared" ref="BO21" si="218">IF(BO$4-$H$4=$D12,$D15*$D20,0)</f>
        <v>0</v>
      </c>
      <c r="BP21" s="6">
        <f t="shared" ref="BP21" si="219">IF(BP$4-$H$4=$D12,$D15*$D20,0)</f>
        <v>200000000</v>
      </c>
      <c r="BQ21" s="6">
        <f t="shared" ref="BQ21" si="220">IF(BQ$4-$H$4=$D12,$D15*$D20,0)</f>
        <v>0</v>
      </c>
      <c r="BR21" s="6">
        <f t="shared" ref="BR21" si="221">IF(BR$4-$H$4=$D12,$D15*$D20,0)</f>
        <v>0</v>
      </c>
      <c r="BS21" s="6">
        <f t="shared" ref="BS21" si="222">IF(BS$4-$H$4=$D12,$D15*$D20,0)</f>
        <v>0</v>
      </c>
      <c r="BT21" s="6">
        <f t="shared" ref="BT21" si="223">IF(BT$4-$H$4=$D12,$D15*$D20,0)</f>
        <v>0</v>
      </c>
      <c r="BU21" s="6">
        <f t="shared" ref="BU21" si="224">IF(BU$4-$H$4=$D12,$D15*$D20,0)</f>
        <v>0</v>
      </c>
      <c r="BV21" s="6">
        <f t="shared" ref="BV21" si="225">IF(BV$4-$H$4=$D12,$D15*$D20,0)</f>
        <v>0</v>
      </c>
      <c r="BW21" s="6">
        <f t="shared" ref="BW21" si="226">IF(BW$4-$H$4=$D12,$D15*$D20,0)</f>
        <v>0</v>
      </c>
      <c r="BX21" s="6">
        <f t="shared" ref="BX21" si="227">IF(BX$4-$H$4=$D12,$D15*$D20,0)</f>
        <v>0</v>
      </c>
      <c r="BY21" s="6">
        <f t="shared" ref="BY21" si="228">IF(BY$4-$H$4=$D12,$D15*$D20,0)</f>
        <v>0</v>
      </c>
      <c r="BZ21" s="6">
        <f t="shared" ref="BZ21" si="229">IF(BZ$4-$H$4=$D12,$D15*$D20,0)</f>
        <v>0</v>
      </c>
      <c r="CA21" s="6">
        <f t="shared" ref="CA21" si="230">IF(CA$4-$H$4=$D12,$D15*$D20,0)</f>
        <v>0</v>
      </c>
      <c r="CB21" s="6">
        <f t="shared" ref="CB21" si="231">IF(CB$4-$H$4=$D12,$D15*$D20,0)</f>
        <v>0</v>
      </c>
      <c r="CC21" s="6">
        <f t="shared" ref="CC21" si="232">IF(CC$4-$H$4=$D12,$D15*$D20,0)</f>
        <v>0</v>
      </c>
      <c r="CD21" s="6">
        <f t="shared" ref="CD21" si="233">IF(CD$4-$H$4=$D12,$D15*$D20,0)</f>
        <v>0</v>
      </c>
      <c r="CE21" s="6">
        <f t="shared" ref="CE21" si="234">IF(CE$4-$H$4=$D12,$D15*$D20,0)</f>
        <v>0</v>
      </c>
      <c r="CF21" s="6">
        <f t="shared" ref="CF21" si="235">IF(CF$4-$H$4=$D12,$D15*$D20,0)</f>
        <v>0</v>
      </c>
      <c r="CG21" s="6">
        <f t="shared" ref="CG21" si="236">IF(CG$4-$H$4=$D12,$D15*$D20,0)</f>
        <v>0</v>
      </c>
      <c r="CH21" s="6">
        <f t="shared" ref="CH21" si="237">IF(CH$4-$H$4=$D12,$D15*$D20,0)</f>
        <v>0</v>
      </c>
      <c r="CI21" s="6">
        <f t="shared" ref="CI21" si="238">IF(CI$4-$H$4=$D12,$D15*$D20,0)</f>
        <v>0</v>
      </c>
      <c r="CJ21" s="6">
        <f t="shared" ref="CJ21" si="239">IF(CJ$4-$H$4=$D12,$D15*$D20,0)</f>
        <v>0</v>
      </c>
    </row>
    <row r="22" spans="1:88" x14ac:dyDescent="0.25">
      <c r="A22" s="4"/>
    </row>
    <row r="23" spans="1:88" x14ac:dyDescent="0.25">
      <c r="A23" s="4"/>
      <c r="B23" s="57" t="s">
        <v>16</v>
      </c>
      <c r="C23" s="58"/>
      <c r="D23" s="59">
        <f t="shared" ref="D23:D25" si="240">SUM(H23:CJ23)</f>
        <v>925954308.18408978</v>
      </c>
      <c r="E23" s="57"/>
      <c r="F23" s="57"/>
      <c r="G23" s="60"/>
      <c r="H23" s="61">
        <f>IF(AND(H$4-$H$4&gt;0,H$4-$H$4&lt;=$D12),$D15*(1-$D20)*H18/4*POWER(1+H18/4,$D12)/(POWER(1+H18/4,$D12)-1),0)</f>
        <v>0</v>
      </c>
      <c r="I23" s="61">
        <f t="shared" ref="I23:BT23" si="241">IF(AND(I$4-$H$4&gt;0,I$4-$H$4&lt;=$D12),$D15*(1-$D20)*I18/4*POWER(1+I18/4,$D12)/(POWER(1+I18/4,$D12)-1),0)</f>
        <v>15432571.803068172</v>
      </c>
      <c r="J23" s="61">
        <f t="shared" si="241"/>
        <v>15432571.803068172</v>
      </c>
      <c r="K23" s="61">
        <f t="shared" si="241"/>
        <v>15432571.803068172</v>
      </c>
      <c r="L23" s="61">
        <f t="shared" si="241"/>
        <v>15432571.803068172</v>
      </c>
      <c r="M23" s="61">
        <f t="shared" si="241"/>
        <v>15432571.803068172</v>
      </c>
      <c r="N23" s="61">
        <f t="shared" si="241"/>
        <v>15432571.803068172</v>
      </c>
      <c r="O23" s="61">
        <f t="shared" si="241"/>
        <v>15432571.803068172</v>
      </c>
      <c r="P23" s="61">
        <f t="shared" si="241"/>
        <v>15432571.803068172</v>
      </c>
      <c r="Q23" s="61">
        <f t="shared" si="241"/>
        <v>15432571.803068172</v>
      </c>
      <c r="R23" s="61">
        <f t="shared" si="241"/>
        <v>15432571.803068172</v>
      </c>
      <c r="S23" s="61">
        <f t="shared" si="241"/>
        <v>15432571.803068172</v>
      </c>
      <c r="T23" s="61">
        <f t="shared" si="241"/>
        <v>15432571.803068172</v>
      </c>
      <c r="U23" s="61">
        <f t="shared" si="241"/>
        <v>15432571.803068172</v>
      </c>
      <c r="V23" s="61">
        <f t="shared" si="241"/>
        <v>15432571.803068172</v>
      </c>
      <c r="W23" s="61">
        <f t="shared" si="241"/>
        <v>15432571.803068172</v>
      </c>
      <c r="X23" s="61">
        <f t="shared" si="241"/>
        <v>15432571.803068172</v>
      </c>
      <c r="Y23" s="61">
        <f t="shared" si="241"/>
        <v>15432571.803068172</v>
      </c>
      <c r="Z23" s="61">
        <f t="shared" si="241"/>
        <v>15432571.803068172</v>
      </c>
      <c r="AA23" s="61">
        <f t="shared" si="241"/>
        <v>15432571.803068172</v>
      </c>
      <c r="AB23" s="61">
        <f t="shared" si="241"/>
        <v>15432571.803068172</v>
      </c>
      <c r="AC23" s="61">
        <f t="shared" si="241"/>
        <v>15432571.803068172</v>
      </c>
      <c r="AD23" s="61">
        <f t="shared" si="241"/>
        <v>15432571.803068172</v>
      </c>
      <c r="AE23" s="61">
        <f t="shared" si="241"/>
        <v>15432571.803068172</v>
      </c>
      <c r="AF23" s="61">
        <f t="shared" si="241"/>
        <v>15432571.803068172</v>
      </c>
      <c r="AG23" s="61">
        <f t="shared" si="241"/>
        <v>15432571.803068172</v>
      </c>
      <c r="AH23" s="61">
        <f t="shared" si="241"/>
        <v>15432571.803068172</v>
      </c>
      <c r="AI23" s="61">
        <f t="shared" si="241"/>
        <v>15432571.803068172</v>
      </c>
      <c r="AJ23" s="61">
        <f t="shared" si="241"/>
        <v>15432571.803068172</v>
      </c>
      <c r="AK23" s="61">
        <f t="shared" si="241"/>
        <v>15432571.803068172</v>
      </c>
      <c r="AL23" s="61">
        <f t="shared" si="241"/>
        <v>15432571.803068172</v>
      </c>
      <c r="AM23" s="61">
        <f t="shared" si="241"/>
        <v>15432571.803068172</v>
      </c>
      <c r="AN23" s="61">
        <f t="shared" si="241"/>
        <v>15432571.803068172</v>
      </c>
      <c r="AO23" s="61">
        <f t="shared" si="241"/>
        <v>15432571.803068172</v>
      </c>
      <c r="AP23" s="61">
        <f t="shared" si="241"/>
        <v>15432571.803068172</v>
      </c>
      <c r="AQ23" s="61">
        <f t="shared" si="241"/>
        <v>15432571.803068172</v>
      </c>
      <c r="AR23" s="61">
        <f t="shared" si="241"/>
        <v>15432571.803068172</v>
      </c>
      <c r="AS23" s="61">
        <f t="shared" si="241"/>
        <v>15432571.803068172</v>
      </c>
      <c r="AT23" s="61">
        <f t="shared" si="241"/>
        <v>15432571.803068172</v>
      </c>
      <c r="AU23" s="61">
        <f t="shared" si="241"/>
        <v>15432571.803068172</v>
      </c>
      <c r="AV23" s="61">
        <f t="shared" si="241"/>
        <v>15432571.803068172</v>
      </c>
      <c r="AW23" s="61">
        <f t="shared" si="241"/>
        <v>15432571.803068172</v>
      </c>
      <c r="AX23" s="61">
        <f t="shared" si="241"/>
        <v>15432571.803068172</v>
      </c>
      <c r="AY23" s="61">
        <f t="shared" si="241"/>
        <v>15432571.803068172</v>
      </c>
      <c r="AZ23" s="61">
        <f t="shared" si="241"/>
        <v>15432571.803068172</v>
      </c>
      <c r="BA23" s="61">
        <f t="shared" si="241"/>
        <v>15432571.803068172</v>
      </c>
      <c r="BB23" s="61">
        <f t="shared" si="241"/>
        <v>15432571.803068172</v>
      </c>
      <c r="BC23" s="61">
        <f t="shared" si="241"/>
        <v>15432571.803068172</v>
      </c>
      <c r="BD23" s="61">
        <f t="shared" si="241"/>
        <v>15432571.803068172</v>
      </c>
      <c r="BE23" s="61">
        <f t="shared" si="241"/>
        <v>15432571.803068172</v>
      </c>
      <c r="BF23" s="61">
        <f t="shared" si="241"/>
        <v>15432571.803068172</v>
      </c>
      <c r="BG23" s="61">
        <f t="shared" si="241"/>
        <v>15432571.803068172</v>
      </c>
      <c r="BH23" s="61">
        <f t="shared" si="241"/>
        <v>15432571.803068172</v>
      </c>
      <c r="BI23" s="61">
        <f t="shared" si="241"/>
        <v>15432571.803068172</v>
      </c>
      <c r="BJ23" s="61">
        <f t="shared" si="241"/>
        <v>15432571.803068172</v>
      </c>
      <c r="BK23" s="61">
        <f t="shared" si="241"/>
        <v>15432571.803068172</v>
      </c>
      <c r="BL23" s="61">
        <f t="shared" si="241"/>
        <v>15432571.803068172</v>
      </c>
      <c r="BM23" s="61">
        <f t="shared" si="241"/>
        <v>15432571.803068172</v>
      </c>
      <c r="BN23" s="61">
        <f t="shared" si="241"/>
        <v>15432571.803068172</v>
      </c>
      <c r="BO23" s="61">
        <f t="shared" si="241"/>
        <v>15432571.803068172</v>
      </c>
      <c r="BP23" s="61">
        <f t="shared" si="241"/>
        <v>15432571.803068172</v>
      </c>
      <c r="BQ23" s="61">
        <f t="shared" si="241"/>
        <v>0</v>
      </c>
      <c r="BR23" s="61">
        <f t="shared" si="241"/>
        <v>0</v>
      </c>
      <c r="BS23" s="61">
        <f t="shared" si="241"/>
        <v>0</v>
      </c>
      <c r="BT23" s="61">
        <f t="shared" si="241"/>
        <v>0</v>
      </c>
      <c r="BU23" s="61">
        <f t="shared" ref="BU23:CJ23" si="242">IF(AND(BU$4-$H$4&gt;0,BU$4-$H$4&lt;=$D12),$D15*(1-$D20)*BU18/4*POWER(1+BU18/4,$D12)/(POWER(1+BU18/4,$D12)-1),0)</f>
        <v>0</v>
      </c>
      <c r="BV23" s="61">
        <f t="shared" si="242"/>
        <v>0</v>
      </c>
      <c r="BW23" s="61">
        <f t="shared" si="242"/>
        <v>0</v>
      </c>
      <c r="BX23" s="61">
        <f t="shared" si="242"/>
        <v>0</v>
      </c>
      <c r="BY23" s="61">
        <f t="shared" si="242"/>
        <v>0</v>
      </c>
      <c r="BZ23" s="61">
        <f t="shared" si="242"/>
        <v>0</v>
      </c>
      <c r="CA23" s="61">
        <f t="shared" si="242"/>
        <v>0</v>
      </c>
      <c r="CB23" s="61">
        <f t="shared" si="242"/>
        <v>0</v>
      </c>
      <c r="CC23" s="61">
        <f t="shared" si="242"/>
        <v>0</v>
      </c>
      <c r="CD23" s="61">
        <f t="shared" si="242"/>
        <v>0</v>
      </c>
      <c r="CE23" s="61">
        <f t="shared" si="242"/>
        <v>0</v>
      </c>
      <c r="CF23" s="61">
        <f t="shared" si="242"/>
        <v>0</v>
      </c>
      <c r="CG23" s="61">
        <f t="shared" si="242"/>
        <v>0</v>
      </c>
      <c r="CH23" s="61">
        <f t="shared" si="242"/>
        <v>0</v>
      </c>
      <c r="CI23" s="61">
        <f t="shared" si="242"/>
        <v>0</v>
      </c>
      <c r="CJ23" s="61">
        <f t="shared" si="242"/>
        <v>0</v>
      </c>
    </row>
    <row r="24" spans="1:88" s="4" customFormat="1" x14ac:dyDescent="0.25">
      <c r="B24" s="35" t="s">
        <v>17</v>
      </c>
      <c r="C24" s="33"/>
      <c r="D24" s="51">
        <f>SUM(H24:CJ24)</f>
        <v>511954308.18409699</v>
      </c>
      <c r="E24" s="35"/>
      <c r="F24" s="35"/>
      <c r="G24" s="33"/>
      <c r="H24" s="37">
        <f>IF(AND(H$4-$H$4&gt;0,H$4-$H$4&lt;=$D12),($D15-SUM($G25:G25))*H18/4,0)</f>
        <v>0</v>
      </c>
      <c r="I24" s="37">
        <f>IF(AND(I$4-$H$4&gt;0,I$4-$H$4&lt;=$D12),($D15-SUM($G25:H25))*I18/4,0)</f>
        <v>12400000</v>
      </c>
      <c r="J24" s="37">
        <f>IF(AND(J$4-$H$4&gt;0,J$4-$H$4&lt;=$D12),($D15-SUM($G25:I25))*J18/4,0)</f>
        <v>12304945.137052443</v>
      </c>
      <c r="K24" s="37">
        <f>IF(AND(K$4-$H$4&gt;0,K$4-$H$4&lt;=$D12),($D15-SUM($G25:J25))*K18/4,0)</f>
        <v>12208416.9237292</v>
      </c>
      <c r="L24" s="37">
        <f>IF(AND(L$4-$H$4&gt;0,L$4-$H$4&lt;=$D12),($D15-SUM($G25:K25))*L18/4,0)</f>
        <v>12110392.523099445</v>
      </c>
      <c r="M24" s="37">
        <f>IF(AND(M$4-$H$4&gt;0,M$4-$H$4&lt;=$D12),($D15-SUM($G25:L25))*M18/4,0)</f>
        <v>12010848.744259929</v>
      </c>
      <c r="N24" s="37">
        <f>IF(AND(N$4-$H$4&gt;0,N$4-$H$4&lt;=$D12),($D15-SUM($G25:M25))*N18/4,0)</f>
        <v>11909762.036848402</v>
      </c>
      <c r="O24" s="37">
        <f>IF(AND(O$4-$H$4&gt;0,O$4-$H$4&lt;=$D12),($D15-SUM($G25:N25))*O18/4,0)</f>
        <v>11807108.485471997</v>
      </c>
      <c r="P24" s="37">
        <f>IF(AND(P$4-$H$4&gt;0,P$4-$H$4&lt;=$D12),($D15-SUM($G25:O25))*P18/4,0)</f>
        <v>11702863.804049255</v>
      </c>
      <c r="Q24" s="37">
        <f>IF(AND(Q$4-$H$4&gt;0,Q$4-$H$4&lt;=$D12),($D15-SUM($G25:P25))*Q18/4,0)</f>
        <v>11597003.330064462</v>
      </c>
      <c r="R24" s="37">
        <f>IF(AND(R$4-$H$4&gt;0,R$4-$H$4&lt;=$D12),($D15-SUM($G25:Q25))*R18/4,0)</f>
        <v>11489502.018732905</v>
      </c>
      <c r="S24" s="37">
        <f>IF(AND(S$4-$H$4&gt;0,S$4-$H$4&lt;=$D12),($D15-SUM($G25:R25))*S18/4,0)</f>
        <v>11380334.437075708</v>
      </c>
      <c r="T24" s="37">
        <f>IF(AND(T$4-$H$4&gt;0,T$4-$H$4&lt;=$D12),($D15-SUM($G25:S25))*T18/4,0)</f>
        <v>11269474.757902825</v>
      </c>
      <c r="U24" s="37">
        <f>IF(AND(U$4-$H$4&gt;0,U$4-$H$4&lt;=$D12),($D15-SUM($G25:T25))*U18/4,0)</f>
        <v>11156896.753702762</v>
      </c>
      <c r="V24" s="37">
        <f>IF(AND(V$4-$H$4&gt;0,V$4-$H$4&lt;=$D12),($D15-SUM($G25:U25))*V18/4,0)</f>
        <v>11042573.790437598</v>
      </c>
      <c r="W24" s="37">
        <f>IF(AND(W$4-$H$4&gt;0,W$4-$H$4&lt;=$D12),($D15-SUM($G25:V25))*W18/4,0)</f>
        <v>10926478.821241824</v>
      </c>
      <c r="X24" s="37">
        <f>IF(AND(X$4-$H$4&gt;0,X$4-$H$4&lt;=$D12),($D15-SUM($G25:W25))*X18/4,0)</f>
        <v>10808584.380023517</v>
      </c>
      <c r="Y24" s="37">
        <f>IF(AND(Y$4-$H$4&gt;0,Y$4-$H$4&lt;=$D12),($D15-SUM($G25:X25))*Y18/4,0)</f>
        <v>10688862.574966323</v>
      </c>
      <c r="Z24" s="37">
        <f>IF(AND(Z$4-$H$4&gt;0,Z$4-$H$4&lt;=$D12),($D15-SUM($G25:Y25))*Z18/4,0)</f>
        <v>10567285.081930745</v>
      </c>
      <c r="AA24" s="37">
        <f>IF(AND(AA$4-$H$4&gt;0,AA$4-$H$4&lt;=$D12),($D15-SUM($G25:Z25))*AA18/4,0)</f>
        <v>10443823.137753114</v>
      </c>
      <c r="AB24" s="37">
        <f>IF(AND(AB$4-$H$4&gt;0,AB$4-$H$4&lt;=$D12),($D15-SUM($G25:AA25))*AB18/4,0)</f>
        <v>10318447.533440731</v>
      </c>
      <c r="AC24" s="37">
        <f>IF(AND(AC$4-$H$4&gt;0,AC$4-$H$4&lt;=$D12),($D15-SUM($G25:AB25))*AC18/4,0)</f>
        <v>10191128.607261505</v>
      </c>
      <c r="AD24" s="37">
        <f>IF(AND(AD$4-$H$4&gt;0,AD$4-$H$4&lt;=$D12),($D15-SUM($G25:AC25))*AD18/4,0)</f>
        <v>10061836.237726502</v>
      </c>
      <c r="AE24" s="37">
        <f>IF(AND(AE$4-$H$4&gt;0,AE$4-$H$4&lt;=$D12),($D15-SUM($G25:AD25))*AE18/4,0)</f>
        <v>9930539.8364637066</v>
      </c>
      <c r="AF24" s="37">
        <f>IF(AND(AF$4-$H$4&gt;0,AF$4-$H$4&lt;=$D12),($D15-SUM($G25:AE25))*AF18/4,0)</f>
        <v>9797208.3409813382</v>
      </c>
      <c r="AG24" s="37">
        <f>IF(AND(AG$4-$H$4&gt;0,AG$4-$H$4&lt;=$D12),($D15-SUM($G25:AF25))*AG18/4,0)</f>
        <v>9661810.2073189914</v>
      </c>
      <c r="AH24" s="37">
        <f>IF(AND(AH$4-$H$4&gt;0,AH$4-$H$4&lt;=$D12),($D15-SUM($G25:AG25))*AH18/4,0)</f>
        <v>9524313.4025848787</v>
      </c>
      <c r="AI24" s="37">
        <f>IF(AND(AI$4-$H$4&gt;0,AI$4-$H$4&lt;=$D12),($D15-SUM($G25:AH25))*AI18/4,0)</f>
        <v>9384685.3973773886</v>
      </c>
      <c r="AJ24" s="37">
        <f>IF(AND(AJ$4-$H$4&gt;0,AJ$4-$H$4&lt;=$D12),($D15-SUM($G25:AI25))*AJ18/4,0)</f>
        <v>9242893.1580891814</v>
      </c>
      <c r="AK24" s="37">
        <f>IF(AND(AK$4-$H$4&gt;0,AK$4-$H$4&lt;=$D12),($D15-SUM($G25:AJ25))*AK18/4,0)</f>
        <v>9098903.1390920077</v>
      </c>
      <c r="AL24" s="37">
        <f>IF(AND(AL$4-$H$4&gt;0,AL$4-$H$4&lt;=$D12),($D15-SUM($G25:AK25))*AL18/4,0)</f>
        <v>8952681.2748003751</v>
      </c>
      <c r="AM24" s="37">
        <f>IF(AND(AM$4-$H$4&gt;0,AM$4-$H$4&lt;=$D12),($D15-SUM($G25:AL25))*AM18/4,0)</f>
        <v>8804192.9716122244</v>
      </c>
      <c r="AN24" s="37">
        <f>IF(AND(AN$4-$H$4&gt;0,AN$4-$H$4&lt;=$D12),($D15-SUM($G25:AM25))*AN18/4,0)</f>
        <v>8653403.0997246578</v>
      </c>
      <c r="AO24" s="37">
        <f>IF(AND(AO$4-$H$4&gt;0,AO$4-$H$4&lt;=$D12),($D15-SUM($G25:AN25))*AO18/4,0)</f>
        <v>8500275.9848228339</v>
      </c>
      <c r="AP24" s="37">
        <f>IF(AND(AP$4-$H$4&gt;0,AP$4-$H$4&lt;=$D12),($D15-SUM($G25:AO25))*AP18/4,0)</f>
        <v>8344775.3996400302</v>
      </c>
      <c r="AQ24" s="37">
        <f>IF(AND(AQ$4-$H$4&gt;0,AQ$4-$H$4&lt;=$D12),($D15-SUM($G25:AP25))*AQ18/4,0)</f>
        <v>8186864.5553868944</v>
      </c>
      <c r="AR24" s="37">
        <f>IF(AND(AR$4-$H$4&gt;0,AR$4-$H$4&lt;=$D12),($D15-SUM($G25:AQ25))*AR18/4,0)</f>
        <v>8026506.0930478349</v>
      </c>
      <c r="AS24" s="37">
        <f>IF(AND(AS$4-$H$4&gt;0,AS$4-$H$4&lt;=$D12),($D15-SUM($G25:AR25))*AS18/4,0)</f>
        <v>7863662.0745425196</v>
      </c>
      <c r="AT24" s="37">
        <f>IF(AND(AT$4-$H$4&gt;0,AT$4-$H$4&lt;=$D12),($D15-SUM($G25:AS25))*AT18/4,0)</f>
        <v>7698293.9737503715</v>
      </c>
      <c r="AU24" s="37">
        <f>IF(AND(AU$4-$H$4&gt;0,AU$4-$H$4&lt;=$D12),($D15-SUM($G25:AT25))*AU18/4,0)</f>
        <v>7530362.6673959456</v>
      </c>
      <c r="AV24" s="37">
        <f>IF(AND(AV$4-$H$4&gt;0,AV$4-$H$4&lt;=$D12),($D15-SUM($G25:AU25))*AV18/4,0)</f>
        <v>7359828.4257930266</v>
      </c>
      <c r="AW24" s="37">
        <f>IF(AND(AW$4-$H$4&gt;0,AW$4-$H$4&lt;=$D12),($D15-SUM($G25:AV25))*AW18/4,0)</f>
        <v>7186650.9034452615</v>
      </c>
      <c r="AX24" s="37">
        <f>IF(AND(AX$4-$H$4&gt;0,AX$4-$H$4&lt;=$D12),($D15-SUM($G25:AW25))*AX18/4,0)</f>
        <v>7010789.1295011062</v>
      </c>
      <c r="AY24" s="37">
        <f>IF(AND(AY$4-$H$4&gt;0,AY$4-$H$4&lt;=$D12),($D15-SUM($G25:AX25))*AY18/4,0)</f>
        <v>6832201.4980608169</v>
      </c>
      <c r="AZ24" s="37">
        <f>IF(AND(AZ$4-$H$4&gt;0,AZ$4-$H$4&lt;=$D12),($D15-SUM($G25:AY25))*AZ18/4,0)</f>
        <v>6650845.7583332034</v>
      </c>
      <c r="BA24" s="37">
        <f>IF(AND(BA$4-$H$4&gt;0,BA$4-$H$4&lt;=$D12),($D15-SUM($G25:AZ25))*BA18/4,0)</f>
        <v>6466679.0046398109</v>
      </c>
      <c r="BB24" s="37">
        <f>IF(AND(BB$4-$H$4&gt;0,BB$4-$H$4&lt;=$D12),($D15-SUM($G25:BA25))*BB18/4,0)</f>
        <v>6279657.6662641717</v>
      </c>
      <c r="BC24" s="37">
        <f>IF(AND(BC$4-$H$4&gt;0,BC$4-$H$4&lt;=$D12),($D15-SUM($G25:BB25))*BC18/4,0)</f>
        <v>6089737.49714371</v>
      </c>
      <c r="BD24" s="37">
        <f>IF(AND(BD$4-$H$4&gt;0,BD$4-$H$4&lt;=$D12),($D15-SUM($G25:BC25))*BD18/4,0)</f>
        <v>5896873.565401881</v>
      </c>
      <c r="BE24" s="37">
        <f>IF(AND(BE$4-$H$4&gt;0,BE$4-$H$4&lt;=$D12),($D15-SUM($G25:BD25))*BE18/4,0)</f>
        <v>5701020.2427180531</v>
      </c>
      <c r="BF24" s="37">
        <f>IF(AND(BF$4-$H$4&gt;0,BF$4-$H$4&lt;=$D12),($D15-SUM($G25:BE25))*BF18/4,0)</f>
        <v>5502131.1935326261</v>
      </c>
      <c r="BG24" s="37">
        <f>IF(AND(BG$4-$H$4&gt;0,BG$4-$H$4&lt;=$D12),($D15-SUM($G25:BF25))*BG18/4,0)</f>
        <v>5300159.3640848259</v>
      </c>
      <c r="BH24" s="37">
        <f>IF(AND(BH$4-$H$4&gt;0,BH$4-$H$4&lt;=$D12),($D15-SUM($G25:BG25))*BH18/4,0)</f>
        <v>5095056.9712805841</v>
      </c>
      <c r="BI24" s="37">
        <f>IF(AND(BI$4-$H$4&gt;0,BI$4-$H$4&lt;=$D12),($D15-SUM($G25:BH25))*BI18/4,0)</f>
        <v>4886775.4913878767</v>
      </c>
      <c r="BJ24" s="37">
        <f>IF(AND(BJ$4-$H$4&gt;0,BJ$4-$H$4&lt;=$D12),($D15-SUM($G25:BI25))*BJ18/4,0)</f>
        <v>4675265.6485568313</v>
      </c>
      <c r="BK24" s="37">
        <f>IF(AND(BK$4-$H$4&gt;0,BK$4-$H$4&lt;=$D12),($D15-SUM($G25:BJ25))*BK18/4,0)</f>
        <v>4460477.4031619057</v>
      </c>
      <c r="BL24" s="37">
        <f>IF(AND(BL$4-$H$4&gt;0,BL$4-$H$4&lt;=$D12),($D15-SUM($G25:BK25))*BL18/4,0)</f>
        <v>4242359.9399633585</v>
      </c>
      <c r="BM24" s="37">
        <f>IF(AND(BM$4-$H$4&gt;0,BM$4-$H$4&lt;=$D12),($D15-SUM($G25:BL25))*BM18/4,0)</f>
        <v>4020861.6560852337</v>
      </c>
      <c r="BN24" s="37">
        <f>IF(AND(BN$4-$H$4&gt;0,BN$4-$H$4&lt;=$D12),($D15-SUM($G25:BM25))*BN18/4,0)</f>
        <v>3795930.148806999</v>
      </c>
      <c r="BO24" s="37">
        <f>IF(AND(BO$4-$H$4&gt;0,BO$4-$H$4&lt;=$D12),($D15-SUM($G25:BN25))*BO18/4,0)</f>
        <v>3567512.2031659498</v>
      </c>
      <c r="BP24" s="37">
        <f>IF(AND(BP$4-$H$4&gt;0,BP$4-$H$4&lt;=$D12),($D15-SUM($G25:BO25))*BP18/4,0)</f>
        <v>3335553.7793674646</v>
      </c>
      <c r="BQ24" s="37">
        <f>IF(AND(BQ$4-$H$4&gt;0,BQ$4-$H$4&lt;=$D12),($D15-SUM($G25:BP25))*BQ18/4,0)</f>
        <v>0</v>
      </c>
      <c r="BR24" s="37">
        <f>IF(AND(BR$4-$H$4&gt;0,BR$4-$H$4&lt;=$D12),($D15-SUM($G25:BQ25))*BR18/4,0)</f>
        <v>0</v>
      </c>
      <c r="BS24" s="37">
        <f>IF(AND(BS$4-$H$4&gt;0,BS$4-$H$4&lt;=$D12),($D15-SUM($G25:BR25))*BS18/4,0)</f>
        <v>0</v>
      </c>
      <c r="BT24" s="37">
        <f>IF(AND(BT$4-$H$4&gt;0,BT$4-$H$4&lt;=$D12),($D15-SUM($G25:BS25))*BT18/4,0)</f>
        <v>0</v>
      </c>
      <c r="BU24" s="37">
        <f>IF(AND(BU$4-$H$4&gt;0,BU$4-$H$4&lt;=$D12),($D15-SUM($G25:BT25))*BU18/4,0)</f>
        <v>0</v>
      </c>
      <c r="BV24" s="37">
        <f>IF(AND(BV$4-$H$4&gt;0,BV$4-$H$4&lt;=$D12),($D15-SUM($G25:BU25))*BV18/4,0)</f>
        <v>0</v>
      </c>
      <c r="BW24" s="37">
        <f>IF(AND(BW$4-$H$4&gt;0,BW$4-$H$4&lt;=$D12),($D15-SUM($G25:BV25))*BW18/4,0)</f>
        <v>0</v>
      </c>
      <c r="BX24" s="37">
        <f>IF(AND(BX$4-$H$4&gt;0,BX$4-$H$4&lt;=$D12),($D15-SUM($G25:BW25))*BX18/4,0)</f>
        <v>0</v>
      </c>
      <c r="BY24" s="37">
        <f>IF(AND(BY$4-$H$4&gt;0,BY$4-$H$4&lt;=$D12),($D15-SUM($G25:BX25))*BY18/4,0)</f>
        <v>0</v>
      </c>
      <c r="BZ24" s="37">
        <f>IF(AND(BZ$4-$H$4&gt;0,BZ$4-$H$4&lt;=$D12),($D15-SUM($G25:BY25))*BZ18/4,0)</f>
        <v>0</v>
      </c>
      <c r="CA24" s="37">
        <f>IF(AND(CA$4-$H$4&gt;0,CA$4-$H$4&lt;=$D12),($D15-SUM($G25:BZ25))*CA18/4,0)</f>
        <v>0</v>
      </c>
      <c r="CB24" s="37">
        <f>IF(AND(CB$4-$H$4&gt;0,CB$4-$H$4&lt;=$D12),($D15-SUM($G25:CA25))*CB18/4,0)</f>
        <v>0</v>
      </c>
      <c r="CC24" s="37">
        <f>IF(AND(CC$4-$H$4&gt;0,CC$4-$H$4&lt;=$D12),($D15-SUM($G25:CB25))*CC18/4,0)</f>
        <v>0</v>
      </c>
      <c r="CD24" s="37">
        <f>IF(AND(CD$4-$H$4&gt;0,CD$4-$H$4&lt;=$D12),($D15-SUM($G25:CC25))*CD18/4,0)</f>
        <v>0</v>
      </c>
      <c r="CE24" s="37">
        <f>IF(AND(CE$4-$H$4&gt;0,CE$4-$H$4&lt;=$D12),($D15-SUM($G25:CD25))*CE18/4,0)</f>
        <v>0</v>
      </c>
      <c r="CF24" s="37">
        <f>IF(AND(CF$4-$H$4&gt;0,CF$4-$H$4&lt;=$D12),($D15-SUM($G25:CE25))*CF18/4,0)</f>
        <v>0</v>
      </c>
      <c r="CG24" s="37">
        <f>IF(AND(CG$4-$H$4&gt;0,CG$4-$H$4&lt;=$D12),($D15-SUM($G25:CF25))*CG18/4,0)</f>
        <v>0</v>
      </c>
      <c r="CH24" s="37">
        <f>IF(AND(CH$4-$H$4&gt;0,CH$4-$H$4&lt;=$D12),($D15-SUM($G25:CG25))*CH18/4,0)</f>
        <v>0</v>
      </c>
      <c r="CI24" s="37">
        <f>IF(AND(CI$4-$H$4&gt;0,CI$4-$H$4&lt;=$D12),($D15-SUM($G25:CH25))*CI18/4,0)</f>
        <v>0</v>
      </c>
      <c r="CJ24" s="37">
        <f>IF(AND(CJ$4-$H$4&gt;0,CJ$4-$H$4&lt;=$D12),($D15-SUM($G25:CI25))*CJ18/4,0)</f>
        <v>0</v>
      </c>
    </row>
    <row r="25" spans="1:88" s="4" customFormat="1" x14ac:dyDescent="0.25">
      <c r="B25" s="35" t="s">
        <v>14</v>
      </c>
      <c r="C25" s="33"/>
      <c r="D25" s="51">
        <f t="shared" si="240"/>
        <v>600000000</v>
      </c>
      <c r="E25" s="35"/>
      <c r="F25" s="35"/>
      <c r="G25" s="33"/>
      <c r="H25" s="37">
        <f>IF(H$4=$D12,$D15*(1-$D20)-SUM($G25:G25),IF(AND(H$4-$H$4&gt;0,H$4-$H$4&lt;=$D12),H23-IF(AND(H$4-$H$4&gt;0,H$4-$H$4&lt;=$D12),($D15-$D21-SUM($G25:G25))*H18/4,0),0))</f>
        <v>0</v>
      </c>
      <c r="I25" s="37">
        <f>IF(I$4=$D12,$D15*(1-$D20)-SUM($G25:H25),IF(AND(I$4-$H$4&gt;0,I$4-$H$4&lt;=$D12),I23-IF(AND(I$4-$H$4&gt;0,I$4-$H$4&lt;=$D12),($D15-$D21-SUM($G25:H25))*I18/4,0),0))</f>
        <v>6132571.8030681722</v>
      </c>
      <c r="J25" s="37">
        <f>IF(J$4=$D12,$D15*(1-$D20)-SUM($G25:I25),IF(AND(J$4-$H$4&gt;0,J$4-$H$4&lt;=$D12),J23-IF(AND(J$4-$H$4&gt;0,J$4-$H$4&lt;=$D12),($D15-$D21-SUM($G25:I25))*J18/4,0),0))</f>
        <v>6227626.6660157293</v>
      </c>
      <c r="K25" s="37">
        <f>IF(K$4=$D12,$D15*(1-$D20)-SUM($G25:J25),IF(AND(K$4-$H$4&gt;0,K$4-$H$4&lt;=$D12),K23-IF(AND(K$4-$H$4&gt;0,K$4-$H$4&lt;=$D12),($D15-$D21-SUM($G25:J25))*K18/4,0),0))</f>
        <v>6324154.8793389723</v>
      </c>
      <c r="L25" s="37">
        <f>IF(L$4=$D12,$D15*(1-$D20)-SUM($G25:K25),IF(AND(L$4-$H$4&gt;0,L$4-$H$4&lt;=$D12),L23-IF(AND(L$4-$H$4&gt;0,L$4-$H$4&lt;=$D12),($D15-$D21-SUM($G25:K25))*L18/4,0),0))</f>
        <v>6422179.2799687274</v>
      </c>
      <c r="M25" s="37">
        <f>IF(M$4=$D12,$D15*(1-$D20)-SUM($G25:L25),IF(AND(M$4-$H$4&gt;0,M$4-$H$4&lt;=$D12),M23-IF(AND(M$4-$H$4&gt;0,M$4-$H$4&lt;=$D12),($D15-$D21-SUM($G25:L25))*M18/4,0),0))</f>
        <v>6521723.0588082429</v>
      </c>
      <c r="N25" s="37">
        <f>IF(N$4=$D12,$D15*(1-$D20)-SUM($G25:M25),IF(AND(N$4-$H$4&gt;0,N$4-$H$4&lt;=$D12),N23-IF(AND(N$4-$H$4&gt;0,N$4-$H$4&lt;=$D12),($D15-$D21-SUM($G25:M25))*N18/4,0),0))</f>
        <v>6622809.7662197705</v>
      </c>
      <c r="O25" s="37">
        <f>IF(O$4=$D12,$D15*(1-$D20)-SUM($G25:N25),IF(AND(O$4-$H$4&gt;0,O$4-$H$4&lt;=$D12),O23-IF(AND(O$4-$H$4&gt;0,O$4-$H$4&lt;=$D12),($D15-$D21-SUM($G25:N25))*O18/4,0),0))</f>
        <v>6725463.3175961748</v>
      </c>
      <c r="P25" s="37">
        <f>IF(P$4=$D12,$D15*(1-$D20)-SUM($G25:O25),IF(AND(P$4-$H$4&gt;0,P$4-$H$4&lt;=$D12),P23-IF(AND(P$4-$H$4&gt;0,P$4-$H$4&lt;=$D12),($D15-$D21-SUM($G25:O25))*P18/4,0),0))</f>
        <v>6829707.9990189169</v>
      </c>
      <c r="Q25" s="37">
        <f>IF(Q$4=$D12,$D15*(1-$D20)-SUM($G25:P25),IF(AND(Q$4-$H$4&gt;0,Q$4-$H$4&lt;=$D12),Q23-IF(AND(Q$4-$H$4&gt;0,Q$4-$H$4&lt;=$D12),($D15-$D21-SUM($G25:P25))*Q18/4,0),0))</f>
        <v>6935568.4730037097</v>
      </c>
      <c r="R25" s="37">
        <f>IF(R$4=$D12,$D15*(1-$D20)-SUM($G25:Q25),IF(AND(R$4-$H$4&gt;0,R$4-$H$4&lt;=$D12),R23-IF(AND(R$4-$H$4&gt;0,R$4-$H$4&lt;=$D12),($D15-$D21-SUM($G25:Q25))*R18/4,0),0))</f>
        <v>7043069.7843352668</v>
      </c>
      <c r="S25" s="37">
        <f>IF(S$4=$D12,$D15*(1-$D20)-SUM($G25:R25),IF(AND(S$4-$H$4&gt;0,S$4-$H$4&lt;=$D12),S23-IF(AND(S$4-$H$4&gt;0,S$4-$H$4&lt;=$D12),($D15-$D21-SUM($G25:R25))*S18/4,0),0))</f>
        <v>7152237.3659924641</v>
      </c>
      <c r="T25" s="37">
        <f>IF(T$4=$D12,$D15*(1-$D20)-SUM($G25:S25),IF(AND(T$4-$H$4&gt;0,T$4-$H$4&lt;=$D12),T23-IF(AND(T$4-$H$4&gt;0,T$4-$H$4&lt;=$D12),($D15-$D21-SUM($G25:S25))*T18/4,0),0))</f>
        <v>7263097.0451653479</v>
      </c>
      <c r="U25" s="37">
        <f>IF(U$4=$D12,$D15*(1-$D20)-SUM($G25:T25),IF(AND(U$4-$H$4&gt;0,U$4-$H$4&lt;=$D12),U23-IF(AND(U$4-$H$4&gt;0,U$4-$H$4&lt;=$D12),($D15-$D21-SUM($G25:T25))*U18/4,0),0))</f>
        <v>7375675.0493654106</v>
      </c>
      <c r="V25" s="37">
        <f>IF(V$4=$D12,$D15*(1-$D20)-SUM($G25:U25),IF(AND(V$4-$H$4&gt;0,V$4-$H$4&lt;=$D12),V23-IF(AND(V$4-$H$4&gt;0,V$4-$H$4&lt;=$D12),($D15-$D21-SUM($G25:U25))*V18/4,0),0))</f>
        <v>7489998.0126305744</v>
      </c>
      <c r="W25" s="37">
        <f>IF(W$4=$D12,$D15*(1-$D20)-SUM($G25:V25),IF(AND(W$4-$H$4&gt;0,W$4-$H$4&lt;=$D12),W23-IF(AND(W$4-$H$4&gt;0,W$4-$H$4&lt;=$D12),($D15-$D21-SUM($G25:V25))*W18/4,0),0))</f>
        <v>7606092.9818263482</v>
      </c>
      <c r="X25" s="37">
        <f>IF(X$4=$D12,$D15*(1-$D20)-SUM($G25:W25),IF(AND(X$4-$H$4&gt;0,X$4-$H$4&lt;=$D12),X23-IF(AND(X$4-$H$4&gt;0,X$4-$H$4&lt;=$D12),($D15-$D21-SUM($G25:W25))*X18/4,0),0))</f>
        <v>7723987.4230446573</v>
      </c>
      <c r="Y25" s="37">
        <f>IF(Y$4=$D12,$D15*(1-$D20)-SUM($G25:X25),IF(AND(Y$4-$H$4&gt;0,Y$4-$H$4&lt;=$D12),Y23-IF(AND(Y$4-$H$4&gt;0,Y$4-$H$4&lt;=$D12),($D15-$D21-SUM($G25:X25))*Y18/4,0),0))</f>
        <v>7843709.2281018486</v>
      </c>
      <c r="Z25" s="37">
        <f>IF(Z$4=$D12,$D15*(1-$D20)-SUM($G25:Y25),IF(AND(Z$4-$H$4&gt;0,Z$4-$H$4&lt;=$D12),Z23-IF(AND(Z$4-$H$4&gt;0,Z$4-$H$4&lt;=$D12),($D15-$D21-SUM($G25:Y25))*Z18/4,0),0))</f>
        <v>7965286.7211374277</v>
      </c>
      <c r="AA25" s="37">
        <f>IF(AA$4=$D12,$D15*(1-$D20)-SUM($G25:Z25),IF(AND(AA$4-$H$4&gt;0,AA$4-$H$4&lt;=$D12),AA23-IF(AND(AA$4-$H$4&gt;0,AA$4-$H$4&lt;=$D12),($D15-$D21-SUM($G25:Z25))*AA18/4,0),0))</f>
        <v>8088748.6653150581</v>
      </c>
      <c r="AB25" s="37">
        <f>IF(AB$4=$D12,$D15*(1-$D20)-SUM($G25:AA25),IF(AND(AB$4-$H$4&gt;0,AB$4-$H$4&lt;=$D12),AB23-IF(AND(AB$4-$H$4&gt;0,AB$4-$H$4&lt;=$D12),($D15-$D21-SUM($G25:AA25))*AB18/4,0),0))</f>
        <v>8214124.2696274407</v>
      </c>
      <c r="AC25" s="37">
        <f>IF(AC$4=$D12,$D15*(1-$D20)-SUM($G25:AB25),IF(AND(AC$4-$H$4&gt;0,AC$4-$H$4&lt;=$D12),AC23-IF(AND(AC$4-$H$4&gt;0,AC$4-$H$4&lt;=$D12),($D15-$D21-SUM($G25:AB25))*AC18/4,0),0))</f>
        <v>8341443.1958066663</v>
      </c>
      <c r="AD25" s="37">
        <f>IF(AD$4=$D12,$D15*(1-$D20)-SUM($G25:AC25),IF(AND(AD$4-$H$4&gt;0,AD$4-$H$4&lt;=$D12),AD23-IF(AND(AD$4-$H$4&gt;0,AD$4-$H$4&lt;=$D12),($D15-$D21-SUM($G25:AC25))*AD18/4,0),0))</f>
        <v>8470735.5653416701</v>
      </c>
      <c r="AE25" s="37">
        <f>IF(AE$4=$D12,$D15*(1-$D20)-SUM($G25:AD25),IF(AND(AE$4-$H$4&gt;0,AE$4-$H$4&lt;=$D12),AE23-IF(AND(AE$4-$H$4&gt;0,AE$4-$H$4&lt;=$D12),($D15-$D21-SUM($G25:AD25))*AE18/4,0),0))</f>
        <v>8602031.9666044656</v>
      </c>
      <c r="AF25" s="37">
        <f>IF(AF$4=$D12,$D15*(1-$D20)-SUM($G25:AE25),IF(AND(AF$4-$H$4&gt;0,AF$4-$H$4&lt;=$D12),AF23-IF(AND(AF$4-$H$4&gt;0,AF$4-$H$4&lt;=$D12),($D15-$D21-SUM($G25:AE25))*AF18/4,0),0))</f>
        <v>8735363.462086834</v>
      </c>
      <c r="AG25" s="37">
        <f>IF(AG$4=$D12,$D15*(1-$D20)-SUM($G25:AF25),IF(AND(AG$4-$H$4&gt;0,AG$4-$H$4&lt;=$D12),AG23-IF(AND(AG$4-$H$4&gt;0,AG$4-$H$4&lt;=$D12),($D15-$D21-SUM($G25:AF25))*AG18/4,0),0))</f>
        <v>8870761.5957491808</v>
      </c>
      <c r="AH25" s="37">
        <f>IF(AH$4=$D12,$D15*(1-$D20)-SUM($G25:AG25),IF(AND(AH$4-$H$4&gt;0,AH$4-$H$4&lt;=$D12),AH23-IF(AND(AH$4-$H$4&gt;0,AH$4-$H$4&lt;=$D12),($D15-$D21-SUM($G25:AG25))*AH18/4,0),0))</f>
        <v>9008258.4004832935</v>
      </c>
      <c r="AI25" s="37">
        <f>IF(AI$4=$D12,$D15*(1-$D20)-SUM($G25:AH25),IF(AND(AI$4-$H$4&gt;0,AI$4-$H$4&lt;=$D12),AI23-IF(AND(AI$4-$H$4&gt;0,AI$4-$H$4&lt;=$D12),($D15-$D21-SUM($G25:AH25))*AI18/4,0),0))</f>
        <v>9147886.4056907836</v>
      </c>
      <c r="AJ25" s="37">
        <f>IF(AJ$4=$D12,$D15*(1-$D20)-SUM($G25:AI25),IF(AND(AJ$4-$H$4&gt;0,AJ$4-$H$4&lt;=$D12),AJ23-IF(AND(AJ$4-$H$4&gt;0,AJ$4-$H$4&lt;=$D12),($D15-$D21-SUM($G25:AI25))*AJ18/4,0),0))</f>
        <v>9289678.6449789908</v>
      </c>
      <c r="AK25" s="37">
        <f>IF(AK$4=$D12,$D15*(1-$D20)-SUM($G25:AJ25),IF(AND(AK$4-$H$4&gt;0,AK$4-$H$4&lt;=$D12),AK23-IF(AND(AK$4-$H$4&gt;0,AK$4-$H$4&lt;=$D12),($D15-$D21-SUM($G25:AJ25))*AK18/4,0),0))</f>
        <v>9433668.6639761664</v>
      </c>
      <c r="AL25" s="37">
        <f>IF(AL$4=$D12,$D15*(1-$D20)-SUM($G25:AK25),IF(AND(AL$4-$H$4&gt;0,AL$4-$H$4&lt;=$D12),AL23-IF(AND(AL$4-$H$4&gt;0,AL$4-$H$4&lt;=$D12),($D15-$D21-SUM($G25:AK25))*AL18/4,0),0))</f>
        <v>9579890.5282677971</v>
      </c>
      <c r="AM25" s="37">
        <f>IF(AM$4=$D12,$D15*(1-$D20)-SUM($G25:AL25),IF(AND(AM$4-$H$4&gt;0,AM$4-$H$4&lt;=$D12),AM23-IF(AND(AM$4-$H$4&gt;0,AM$4-$H$4&lt;=$D12),($D15-$D21-SUM($G25:AL25))*AM18/4,0),0))</f>
        <v>9728378.831455946</v>
      </c>
      <c r="AN25" s="37">
        <f>IF(AN$4=$D12,$D15*(1-$D20)-SUM($G25:AM25),IF(AND(AN$4-$H$4&gt;0,AN$4-$H$4&lt;=$D12),AN23-IF(AND(AN$4-$H$4&gt;0,AN$4-$H$4&lt;=$D12),($D15-$D21-SUM($G25:AM25))*AN18/4,0),0))</f>
        <v>9879168.7033435144</v>
      </c>
      <c r="AO25" s="37">
        <f>IF(AO$4=$D12,$D15*(1-$D20)-SUM($G25:AN25),IF(AND(AO$4-$H$4&gt;0,AO$4-$H$4&lt;=$D12),AO23-IF(AND(AO$4-$H$4&gt;0,AO$4-$H$4&lt;=$D12),($D15-$D21-SUM($G25:AN25))*AO18/4,0),0))</f>
        <v>10032295.818245338</v>
      </c>
      <c r="AP25" s="37">
        <f>IF(AP$4=$D12,$D15*(1-$D20)-SUM($G25:AO25),IF(AND(AP$4-$H$4&gt;0,AP$4-$H$4&lt;=$D12),AP23-IF(AND(AP$4-$H$4&gt;0,AP$4-$H$4&lt;=$D12),($D15-$D21-SUM($G25:AO25))*AP18/4,0),0))</f>
        <v>10187796.403428141</v>
      </c>
      <c r="AQ25" s="37">
        <f>IF(AQ$4=$D12,$D15*(1-$D20)-SUM($G25:AP25),IF(AND(AQ$4-$H$4&gt;0,AQ$4-$H$4&lt;=$D12),AQ23-IF(AND(AQ$4-$H$4&gt;0,AQ$4-$H$4&lt;=$D12),($D15-$D21-SUM($G25:AP25))*AQ18/4,0),0))</f>
        <v>10345707.247681279</v>
      </c>
      <c r="AR25" s="37">
        <f>IF(AR$4=$D12,$D15*(1-$D20)-SUM($G25:AQ25),IF(AND(AR$4-$H$4&gt;0,AR$4-$H$4&lt;=$D12),AR23-IF(AND(AR$4-$H$4&gt;0,AR$4-$H$4&lt;=$D12),($D15-$D21-SUM($G25:AQ25))*AR18/4,0),0))</f>
        <v>10506065.710020337</v>
      </c>
      <c r="AS25" s="37">
        <f>IF(AS$4=$D12,$D15*(1-$D20)-SUM($G25:AR25),IF(AND(AS$4-$H$4&gt;0,AS$4-$H$4&lt;=$D12),AS23-IF(AND(AS$4-$H$4&gt;0,AS$4-$H$4&lt;=$D12),($D15-$D21-SUM($G25:AR25))*AS18/4,0),0))</f>
        <v>10668909.728525653</v>
      </c>
      <c r="AT25" s="37">
        <f>IF(AT$4=$D12,$D15*(1-$D20)-SUM($G25:AS25),IF(AND(AT$4-$H$4&gt;0,AT$4-$H$4&lt;=$D12),AT23-IF(AND(AT$4-$H$4&gt;0,AT$4-$H$4&lt;=$D12),($D15-$D21-SUM($G25:AS25))*AT18/4,0),0))</f>
        <v>10834277.829317801</v>
      </c>
      <c r="AU25" s="37">
        <f>IF(AU$4=$D12,$D15*(1-$D20)-SUM($G25:AT25),IF(AND(AU$4-$H$4&gt;0,AU$4-$H$4&lt;=$D12),AU23-IF(AND(AU$4-$H$4&gt;0,AU$4-$H$4&lt;=$D12),($D15-$D21-SUM($G25:AT25))*AU18/4,0),0))</f>
        <v>11002209.135672227</v>
      </c>
      <c r="AV25" s="37">
        <f>IF(AV$4=$D12,$D15*(1-$D20)-SUM($G25:AU25),IF(AND(AV$4-$H$4&gt;0,AV$4-$H$4&lt;=$D12),AV23-IF(AND(AV$4-$H$4&gt;0,AV$4-$H$4&lt;=$D12),($D15-$D21-SUM($G25:AU25))*AV18/4,0),0))</f>
        <v>11172743.377275147</v>
      </c>
      <c r="AW25" s="37">
        <f>IF(AW$4=$D12,$D15*(1-$D20)-SUM($G25:AV25),IF(AND(AW$4-$H$4&gt;0,AW$4-$H$4&lt;=$D12),AW23-IF(AND(AW$4-$H$4&gt;0,AW$4-$H$4&lt;=$D12),($D15-$D21-SUM($G25:AV25))*AW18/4,0),0))</f>
        <v>11345920.89962291</v>
      </c>
      <c r="AX25" s="37">
        <f>IF(AX$4=$D12,$D15*(1-$D20)-SUM($G25:AW25),IF(AND(AX$4-$H$4&gt;0,AX$4-$H$4&lt;=$D12),AX23-IF(AND(AX$4-$H$4&gt;0,AX$4-$H$4&lt;=$D12),($D15-$D21-SUM($G25:AW25))*AX18/4,0),0))</f>
        <v>11521782.673567066</v>
      </c>
      <c r="AY25" s="37">
        <f>IF(AY$4=$D12,$D15*(1-$D20)-SUM($G25:AX25),IF(AND(AY$4-$H$4&gt;0,AY$4-$H$4&lt;=$D12),AY23-IF(AND(AY$4-$H$4&gt;0,AY$4-$H$4&lt;=$D12),($D15-$D21-SUM($G25:AX25))*AY18/4,0),0))</f>
        <v>11700370.305007355</v>
      </c>
      <c r="AZ25" s="37">
        <f>IF(AZ$4=$D12,$D15*(1-$D20)-SUM($G25:AY25),IF(AND(AZ$4-$H$4&gt;0,AZ$4-$H$4&lt;=$D12),AZ23-IF(AND(AZ$4-$H$4&gt;0,AZ$4-$H$4&lt;=$D12),($D15-$D21-SUM($G25:AY25))*AZ18/4,0),0))</f>
        <v>11881726.04473497</v>
      </c>
      <c r="BA25" s="37">
        <f>IF(BA$4=$D12,$D15*(1-$D20)-SUM($G25:AZ25),IF(AND(BA$4-$H$4&gt;0,BA$4-$H$4&lt;=$D12),BA23-IF(AND(BA$4-$H$4&gt;0,BA$4-$H$4&lt;=$D12),($D15-$D21-SUM($G25:AZ25))*BA18/4,0),0))</f>
        <v>12065892.79842836</v>
      </c>
      <c r="BB25" s="37">
        <f>IF(BB$4=$D12,$D15*(1-$D20)-SUM($G25:BA25),IF(AND(BB$4-$H$4&gt;0,BB$4-$H$4&lt;=$D12),BB23-IF(AND(BB$4-$H$4&gt;0,BB$4-$H$4&lt;=$D12),($D15-$D21-SUM($G25:BA25))*BB18/4,0),0))</f>
        <v>12252914.136804</v>
      </c>
      <c r="BC25" s="37">
        <f>IF(BC$4=$D12,$D15*(1-$D20)-SUM($G25:BB25),IF(AND(BC$4-$H$4&gt;0,BC$4-$H$4&lt;=$D12),BC23-IF(AND(BC$4-$H$4&gt;0,BC$4-$H$4&lt;=$D12),($D15-$D21-SUM($G25:BB25))*BC18/4,0),0))</f>
        <v>12442834.305924462</v>
      </c>
      <c r="BD25" s="37">
        <f>IF(BD$4=$D12,$D15*(1-$D20)-SUM($G25:BC25),IF(AND(BD$4-$H$4&gt;0,BD$4-$H$4&lt;=$D12),BD23-IF(AND(BD$4-$H$4&gt;0,BD$4-$H$4&lt;=$D12),($D15-$D21-SUM($G25:BC25))*BD18/4,0),0))</f>
        <v>12635698.237666292</v>
      </c>
      <c r="BE25" s="37">
        <f>IF(BE$4=$D12,$D15*(1-$D20)-SUM($G25:BD25),IF(AND(BE$4-$H$4&gt;0,BE$4-$H$4&lt;=$D12),BE23-IF(AND(BE$4-$H$4&gt;0,BE$4-$H$4&lt;=$D12),($D15-$D21-SUM($G25:BD25))*BE18/4,0),0))</f>
        <v>12831551.56035012</v>
      </c>
      <c r="BF25" s="37">
        <f>IF(BF$4=$D12,$D15*(1-$D20)-SUM($G25:BE25),IF(AND(BF$4-$H$4&gt;0,BF$4-$H$4&lt;=$D12),BF23-IF(AND(BF$4-$H$4&gt;0,BF$4-$H$4&lt;=$D12),($D15-$D21-SUM($G25:BE25))*BF18/4,0),0))</f>
        <v>13030440.609535545</v>
      </c>
      <c r="BG25" s="37">
        <f>IF(BG$4=$D12,$D15*(1-$D20)-SUM($G25:BF25),IF(AND(BG$4-$H$4&gt;0,BG$4-$H$4&lt;=$D12),BG23-IF(AND(BG$4-$H$4&gt;0,BG$4-$H$4&lt;=$D12),($D15-$D21-SUM($G25:BF25))*BG18/4,0),0))</f>
        <v>13232412.438983347</v>
      </c>
      <c r="BH25" s="37">
        <f>IF(BH$4=$D12,$D15*(1-$D20)-SUM($G25:BG25),IF(AND(BH$4-$H$4&gt;0,BH$4-$H$4&lt;=$D12),BH23-IF(AND(BH$4-$H$4&gt;0,BH$4-$H$4&lt;=$D12),($D15-$D21-SUM($G25:BG25))*BH18/4,0),0))</f>
        <v>13437514.831787588</v>
      </c>
      <c r="BI25" s="37">
        <f>IF(BI$4=$D12,$D15*(1-$D20)-SUM($G25:BH25),IF(AND(BI$4-$H$4&gt;0,BI$4-$H$4&lt;=$D12),BI23-IF(AND(BI$4-$H$4&gt;0,BI$4-$H$4&lt;=$D12),($D15-$D21-SUM($G25:BH25))*BI18/4,0),0))</f>
        <v>13645796.311680296</v>
      </c>
      <c r="BJ25" s="37">
        <f>IF(BJ$4=$D12,$D15*(1-$D20)-SUM($G25:BI25),IF(AND(BJ$4-$H$4&gt;0,BJ$4-$H$4&lt;=$D12),BJ23-IF(AND(BJ$4-$H$4&gt;0,BJ$4-$H$4&lt;=$D12),($D15-$D21-SUM($G25:BI25))*BJ18/4,0),0))</f>
        <v>13857306.15451134</v>
      </c>
      <c r="BK25" s="37">
        <f>IF(BK$4=$D12,$D15*(1-$D20)-SUM($G25:BJ25),IF(AND(BK$4-$H$4&gt;0,BK$4-$H$4&lt;=$D12),BK23-IF(AND(BK$4-$H$4&gt;0,BK$4-$H$4&lt;=$D12),($D15-$D21-SUM($G25:BJ25))*BK18/4,0),0))</f>
        <v>14072094.399906266</v>
      </c>
      <c r="BL25" s="37">
        <f>IF(BL$4=$D12,$D15*(1-$D20)-SUM($G25:BK25),IF(AND(BL$4-$H$4&gt;0,BL$4-$H$4&lt;=$D12),BL23-IF(AND(BL$4-$H$4&gt;0,BL$4-$H$4&lt;=$D12),($D15-$D21-SUM($G25:BK25))*BL18/4,0),0))</f>
        <v>14290211.863104813</v>
      </c>
      <c r="BM25" s="37">
        <f>IF(BM$4=$D12,$D15*(1-$D20)-SUM($G25:BL25),IF(AND(BM$4-$H$4&gt;0,BM$4-$H$4&lt;=$D12),BM23-IF(AND(BM$4-$H$4&gt;0,BM$4-$H$4&lt;=$D12),($D15-$D21-SUM($G25:BL25))*BM18/4,0),0))</f>
        <v>14511710.146982938</v>
      </c>
      <c r="BN25" s="37">
        <f>IF(BN$4=$D12,$D15*(1-$D20)-SUM($G25:BM25),IF(AND(BN$4-$H$4&gt;0,BN$4-$H$4&lt;=$D12),BN23-IF(AND(BN$4-$H$4&gt;0,BN$4-$H$4&lt;=$D12),($D15-$D21-SUM($G25:BM25))*BN18/4,0),0))</f>
        <v>14736641.654261174</v>
      </c>
      <c r="BO25" s="37">
        <f>IF(BO$4=$D12,$D15*(1-$D20)-SUM($G25:BN25),IF(AND(BO$4-$H$4&gt;0,BO$4-$H$4&lt;=$D12),BO23-IF(AND(BO$4-$H$4&gt;0,BO$4-$H$4&lt;=$D12),($D15-$D21-SUM($G25:BN25))*BO18/4,0),0))</f>
        <v>14965059.599902222</v>
      </c>
      <c r="BP25" s="37">
        <f>IF(BP$4=$D12,$D15*(1-$D20)-SUM($G25:BO25),IF(AND(BP$4-$H$4&gt;0,BP$4-$H$4&lt;=$D12),BP23-IF(AND(BP$4-$H$4&gt;0,BP$4-$H$4&lt;=$D12),($D15-$D21-SUM($G25:BO25))*BP18/4,0),0))</f>
        <v>15197018.02370739</v>
      </c>
      <c r="BQ25" s="37">
        <f>IF(BQ$4=$D12,$D15*(1-$D20)-SUM($G25:BP25),IF(AND(BQ$4-$H$4&gt;0,BQ$4-$H$4&lt;=$D12),BQ23-IF(AND(BQ$4-$H$4&gt;0,BQ$4-$H$4&lt;=$D12),($D15-$D21-SUM($G25:BP25))*BQ18/4,0),0))</f>
        <v>0</v>
      </c>
      <c r="BR25" s="37">
        <f>IF(BR$4=$D12,$D15*(1-$D20)-SUM($G25:BQ25),IF(AND(BR$4-$H$4&gt;0,BR$4-$H$4&lt;=$D12),BR23-IF(AND(BR$4-$H$4&gt;0,BR$4-$H$4&lt;=$D12),($D15-$D21-SUM($G25:BQ25))*BR18/4,0),0))</f>
        <v>0</v>
      </c>
      <c r="BS25" s="37">
        <f>IF(BS$4=$D12,$D15*(1-$D20)-SUM($G25:BR25),IF(AND(BS$4-$H$4&gt;0,BS$4-$H$4&lt;=$D12),BS23-IF(AND(BS$4-$H$4&gt;0,BS$4-$H$4&lt;=$D12),($D15-$D21-SUM($G25:BR25))*BS18/4,0),0))</f>
        <v>0</v>
      </c>
      <c r="BT25" s="37">
        <f>IF(BT$4=$D12,$D15*(1-$D20)-SUM($G25:BS25),IF(AND(BT$4-$H$4&gt;0,BT$4-$H$4&lt;=$D12),BT23-IF(AND(BT$4-$H$4&gt;0,BT$4-$H$4&lt;=$D12),($D15-$D21-SUM($G25:BS25))*BT18/4,0),0))</f>
        <v>0</v>
      </c>
      <c r="BU25" s="37">
        <f>IF(BU$4=$D12,$D15*(1-$D20)-SUM($G25:BT25),IF(AND(BU$4-$H$4&gt;0,BU$4-$H$4&lt;=$D12),BU23-IF(AND(BU$4-$H$4&gt;0,BU$4-$H$4&lt;=$D12),($D15-$D21-SUM($G25:BT25))*BU18/4,0),0))</f>
        <v>0</v>
      </c>
      <c r="BV25" s="37">
        <f>IF(BV$4=$D12,$D15*(1-$D20)-SUM($G25:BU25),IF(AND(BV$4-$H$4&gt;0,BV$4-$H$4&lt;=$D12),BV23-IF(AND(BV$4-$H$4&gt;0,BV$4-$H$4&lt;=$D12),($D15-$D21-SUM($G25:BU25))*BV18/4,0),0))</f>
        <v>0</v>
      </c>
      <c r="BW25" s="37">
        <f>IF(BW$4=$D12,$D15*(1-$D20)-SUM($G25:BV25),IF(AND(BW$4-$H$4&gt;0,BW$4-$H$4&lt;=$D12),BW23-IF(AND(BW$4-$H$4&gt;0,BW$4-$H$4&lt;=$D12),($D15-$D21-SUM($G25:BV25))*BW18/4,0),0))</f>
        <v>0</v>
      </c>
      <c r="BX25" s="37">
        <f>IF(BX$4=$D12,$D15*(1-$D20)-SUM($G25:BW25),IF(AND(BX$4-$H$4&gt;0,BX$4-$H$4&lt;=$D12),BX23-IF(AND(BX$4-$H$4&gt;0,BX$4-$H$4&lt;=$D12),($D15-$D21-SUM($G25:BW25))*BX18/4,0),0))</f>
        <v>0</v>
      </c>
      <c r="BY25" s="37">
        <f>IF(BY$4=$D12,$D15*(1-$D20)-SUM($G25:BX25),IF(AND(BY$4-$H$4&gt;0,BY$4-$H$4&lt;=$D12),BY23-IF(AND(BY$4-$H$4&gt;0,BY$4-$H$4&lt;=$D12),($D15-$D21-SUM($G25:BX25))*BY18/4,0),0))</f>
        <v>0</v>
      </c>
      <c r="BZ25" s="37">
        <f>IF(BZ$4=$D12,$D15*(1-$D20)-SUM($G25:BY25),IF(AND(BZ$4-$H$4&gt;0,BZ$4-$H$4&lt;=$D12),BZ23-IF(AND(BZ$4-$H$4&gt;0,BZ$4-$H$4&lt;=$D12),($D15-$D21-SUM($G25:BY25))*BZ18/4,0),0))</f>
        <v>0</v>
      </c>
      <c r="CA25" s="37">
        <f>IF(CA$4=$D12,$D15*(1-$D20)-SUM($G25:BZ25),IF(AND(CA$4-$H$4&gt;0,CA$4-$H$4&lt;=$D12),CA23-IF(AND(CA$4-$H$4&gt;0,CA$4-$H$4&lt;=$D12),($D15-$D21-SUM($G25:BZ25))*CA18/4,0),0))</f>
        <v>0</v>
      </c>
      <c r="CB25" s="37">
        <f>IF(CB$4=$D12,$D15*(1-$D20)-SUM($G25:CA25),IF(AND(CB$4-$H$4&gt;0,CB$4-$H$4&lt;=$D12),CB23-IF(AND(CB$4-$H$4&gt;0,CB$4-$H$4&lt;=$D12),($D15-$D21-SUM($G25:CA25))*CB18/4,0),0))</f>
        <v>0</v>
      </c>
      <c r="CC25" s="37">
        <f>IF(CC$4=$D12,$D15*(1-$D20)-SUM($G25:CB25),IF(AND(CC$4-$H$4&gt;0,CC$4-$H$4&lt;=$D12),CC23-IF(AND(CC$4-$H$4&gt;0,CC$4-$H$4&lt;=$D12),($D15-$D21-SUM($G25:CB25))*CC18/4,0),0))</f>
        <v>0</v>
      </c>
      <c r="CD25" s="37">
        <f>IF(CD$4=$D12,$D15*(1-$D20)-SUM($G25:CC25),IF(AND(CD$4-$H$4&gt;0,CD$4-$H$4&lt;=$D12),CD23-IF(AND(CD$4-$H$4&gt;0,CD$4-$H$4&lt;=$D12),($D15-$D21-SUM($G25:CC25))*CD18/4,0),0))</f>
        <v>0</v>
      </c>
      <c r="CE25" s="37">
        <f>IF(CE$4=$D12,$D15*(1-$D20)-SUM($G25:CD25),IF(AND(CE$4-$H$4&gt;0,CE$4-$H$4&lt;=$D12),CE23-IF(AND(CE$4-$H$4&gt;0,CE$4-$H$4&lt;=$D12),($D15-$D21-SUM($G25:CD25))*CE18/4,0),0))</f>
        <v>0</v>
      </c>
      <c r="CF25" s="37">
        <f>IF(CF$4=$D12,$D15*(1-$D20)-SUM($G25:CE25),IF(AND(CF$4-$H$4&gt;0,CF$4-$H$4&lt;=$D12),CF23-IF(AND(CF$4-$H$4&gt;0,CF$4-$H$4&lt;=$D12),($D15-$D21-SUM($G25:CE25))*CF18/4,0),0))</f>
        <v>0</v>
      </c>
      <c r="CG25" s="37">
        <f>IF(CG$4=$D12,$D15*(1-$D20)-SUM($G25:CF25),IF(AND(CG$4-$H$4&gt;0,CG$4-$H$4&lt;=$D12),CG23-IF(AND(CG$4-$H$4&gt;0,CG$4-$H$4&lt;=$D12),($D15-$D21-SUM($G25:CF25))*CG18/4,0),0))</f>
        <v>0</v>
      </c>
      <c r="CH25" s="37">
        <f>IF(CH$4=$D12,$D15*(1-$D20)-SUM($G25:CG25),IF(AND(CH$4-$H$4&gt;0,CH$4-$H$4&lt;=$D12),CH23-IF(AND(CH$4-$H$4&gt;0,CH$4-$H$4&lt;=$D12),($D15-$D21-SUM($G25:CG25))*CH18/4,0),0))</f>
        <v>0</v>
      </c>
      <c r="CI25" s="37">
        <f>IF(CI$4=$D12,$D15*(1-$D20)-SUM($G25:CH25),IF(AND(CI$4-$H$4&gt;0,CI$4-$H$4&lt;=$D12),CI23-IF(AND(CI$4-$H$4&gt;0,CI$4-$H$4&lt;=$D12),($D15-$D21-SUM($G25:CH25))*CI18/4,0),0))</f>
        <v>0</v>
      </c>
      <c r="CJ25" s="37">
        <f>IF(CJ$4=$D12,$D15*(1-$D20)-SUM($G25:CI25),IF(AND(CJ$4-$H$4&gt;0,CJ$4-$H$4&lt;=$D12),CJ23-IF(AND(CJ$4-$H$4&gt;0,CJ$4-$H$4&lt;=$D12),($D15-$D21-SUM($G25:CI25))*CJ18/4,0),0))</f>
        <v>0</v>
      </c>
    </row>
    <row r="26" spans="1:88" x14ac:dyDescent="0.25">
      <c r="A26" s="4"/>
    </row>
    <row r="27" spans="1:88" s="47" customFormat="1" x14ac:dyDescent="0.25">
      <c r="B27" s="47" t="s">
        <v>20</v>
      </c>
      <c r="C27" s="48"/>
      <c r="D27" s="49"/>
      <c r="G27" s="48" t="s">
        <v>1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0</v>
      </c>
      <c r="AI27" s="50">
        <v>0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AZ27" s="50">
        <v>0</v>
      </c>
      <c r="BA27" s="50">
        <v>0</v>
      </c>
      <c r="BB27" s="50">
        <v>0</v>
      </c>
      <c r="BC27" s="50">
        <v>0</v>
      </c>
      <c r="BD27" s="50">
        <v>0</v>
      </c>
      <c r="BE27" s="50">
        <v>0</v>
      </c>
      <c r="BF27" s="50">
        <v>0</v>
      </c>
      <c r="BG27" s="50">
        <v>0</v>
      </c>
      <c r="BH27" s="50">
        <v>0</v>
      </c>
      <c r="BI27" s="50">
        <v>0</v>
      </c>
      <c r="BJ27" s="50">
        <v>0</v>
      </c>
      <c r="BK27" s="50">
        <v>0</v>
      </c>
      <c r="BL27" s="50">
        <v>0</v>
      </c>
      <c r="BM27" s="50">
        <v>0</v>
      </c>
      <c r="BN27" s="50">
        <v>0</v>
      </c>
      <c r="BO27" s="50">
        <v>0</v>
      </c>
      <c r="BP27" s="50">
        <v>0</v>
      </c>
      <c r="BQ27" s="50">
        <v>0</v>
      </c>
      <c r="BR27" s="50">
        <v>0</v>
      </c>
      <c r="BS27" s="50">
        <v>0</v>
      </c>
      <c r="BT27" s="50">
        <v>0</v>
      </c>
      <c r="BU27" s="50">
        <v>0</v>
      </c>
      <c r="BV27" s="50">
        <v>0</v>
      </c>
      <c r="BW27" s="50">
        <v>0</v>
      </c>
      <c r="BX27" s="50">
        <v>0</v>
      </c>
      <c r="BY27" s="50">
        <v>0</v>
      </c>
      <c r="BZ27" s="50">
        <v>0</v>
      </c>
      <c r="CA27" s="50">
        <v>0</v>
      </c>
      <c r="CB27" s="50">
        <v>0</v>
      </c>
      <c r="CC27" s="50">
        <v>0</v>
      </c>
      <c r="CD27" s="50">
        <v>0</v>
      </c>
      <c r="CE27" s="50">
        <v>0</v>
      </c>
      <c r="CF27" s="50">
        <v>0</v>
      </c>
      <c r="CG27" s="50">
        <v>0</v>
      </c>
      <c r="CH27" s="50">
        <v>0</v>
      </c>
      <c r="CI27" s="50">
        <v>0</v>
      </c>
      <c r="CJ27" s="50">
        <v>0</v>
      </c>
    </row>
    <row r="28" spans="1:88" x14ac:dyDescent="0.25">
      <c r="A28" s="4"/>
    </row>
    <row r="29" spans="1:88" s="4" customFormat="1" x14ac:dyDescent="0.25">
      <c r="B29" s="35" t="s">
        <v>63</v>
      </c>
      <c r="C29" s="33"/>
      <c r="D29" s="51">
        <f>SUM(H29:CJ29)</f>
        <v>133333333.33333333</v>
      </c>
      <c r="E29" s="35"/>
      <c r="F29" s="35"/>
      <c r="G29" s="33"/>
      <c r="H29" s="37">
        <f>$D$7*(H25+H21)/(1+$D$7)</f>
        <v>0</v>
      </c>
      <c r="I29" s="37">
        <f t="shared" ref="I29:BT29" si="243">$D$7*(I25+I21)/(1+$D$7)</f>
        <v>1022095.3005113621</v>
      </c>
      <c r="J29" s="37">
        <f t="shared" si="243"/>
        <v>1037937.7776692883</v>
      </c>
      <c r="K29" s="37">
        <f t="shared" si="243"/>
        <v>1054025.8132231622</v>
      </c>
      <c r="L29" s="37">
        <f t="shared" si="243"/>
        <v>1070363.2133281215</v>
      </c>
      <c r="M29" s="37">
        <f t="shared" si="243"/>
        <v>1086953.8431347073</v>
      </c>
      <c r="N29" s="37">
        <f t="shared" si="243"/>
        <v>1103801.6277032951</v>
      </c>
      <c r="O29" s="37">
        <f t="shared" si="243"/>
        <v>1120910.552932696</v>
      </c>
      <c r="P29" s="37">
        <f t="shared" si="243"/>
        <v>1138284.666503153</v>
      </c>
      <c r="Q29" s="37">
        <f t="shared" si="243"/>
        <v>1155928.0788339518</v>
      </c>
      <c r="R29" s="37">
        <f t="shared" si="243"/>
        <v>1173844.9640558779</v>
      </c>
      <c r="S29" s="37">
        <f t="shared" si="243"/>
        <v>1192039.5609987443</v>
      </c>
      <c r="T29" s="37">
        <f t="shared" si="243"/>
        <v>1210516.1741942246</v>
      </c>
      <c r="U29" s="37">
        <f t="shared" si="243"/>
        <v>1229279.1748942351</v>
      </c>
      <c r="V29" s="37">
        <f t="shared" si="243"/>
        <v>1248333.0021050959</v>
      </c>
      <c r="W29" s="37">
        <f t="shared" si="243"/>
        <v>1267682.1636377249</v>
      </c>
      <c r="X29" s="37">
        <f t="shared" si="243"/>
        <v>1287331.2371741096</v>
      </c>
      <c r="Y29" s="37">
        <f t="shared" si="243"/>
        <v>1307284.8713503082</v>
      </c>
      <c r="Z29" s="37">
        <f t="shared" si="243"/>
        <v>1327547.786856238</v>
      </c>
      <c r="AA29" s="37">
        <f t="shared" si="243"/>
        <v>1348124.7775525097</v>
      </c>
      <c r="AB29" s="37">
        <f t="shared" si="243"/>
        <v>1369020.7116045735</v>
      </c>
      <c r="AC29" s="37">
        <f t="shared" si="243"/>
        <v>1390240.5326344445</v>
      </c>
      <c r="AD29" s="37">
        <f t="shared" si="243"/>
        <v>1411789.2608902785</v>
      </c>
      <c r="AE29" s="37">
        <f t="shared" si="243"/>
        <v>1433671.9944340778</v>
      </c>
      <c r="AF29" s="37">
        <f t="shared" si="243"/>
        <v>1455893.9103478058</v>
      </c>
      <c r="AG29" s="37">
        <f t="shared" si="243"/>
        <v>1478460.2659581969</v>
      </c>
      <c r="AH29" s="37">
        <f t="shared" si="243"/>
        <v>1501376.4000805491</v>
      </c>
      <c r="AI29" s="37">
        <f t="shared" si="243"/>
        <v>1524647.7342817974</v>
      </c>
      <c r="AJ29" s="37">
        <f t="shared" si="243"/>
        <v>1548279.7741631651</v>
      </c>
      <c r="AK29" s="37">
        <f t="shared" si="243"/>
        <v>1572278.1106626946</v>
      </c>
      <c r="AL29" s="37">
        <f t="shared" si="243"/>
        <v>1596648.4213779664</v>
      </c>
      <c r="AM29" s="37">
        <f t="shared" si="243"/>
        <v>1621396.4719093244</v>
      </c>
      <c r="AN29" s="37">
        <f t="shared" si="243"/>
        <v>1646528.1172239191</v>
      </c>
      <c r="AO29" s="37">
        <f t="shared" si="243"/>
        <v>1672049.3030408898</v>
      </c>
      <c r="AP29" s="37">
        <f t="shared" si="243"/>
        <v>1697966.0672380237</v>
      </c>
      <c r="AQ29" s="37">
        <f t="shared" si="243"/>
        <v>1724284.5412802133</v>
      </c>
      <c r="AR29" s="37">
        <f t="shared" si="243"/>
        <v>1751010.9516700564</v>
      </c>
      <c r="AS29" s="37">
        <f t="shared" si="243"/>
        <v>1778151.6214209422</v>
      </c>
      <c r="AT29" s="37">
        <f t="shared" si="243"/>
        <v>1805712.9715529671</v>
      </c>
      <c r="AU29" s="37">
        <f t="shared" si="243"/>
        <v>1833701.5226120378</v>
      </c>
      <c r="AV29" s="37">
        <f t="shared" si="243"/>
        <v>1862123.8962125247</v>
      </c>
      <c r="AW29" s="37">
        <f t="shared" si="243"/>
        <v>1890986.8166038184</v>
      </c>
      <c r="AX29" s="37">
        <f t="shared" si="243"/>
        <v>1920297.1122611777</v>
      </c>
      <c r="AY29" s="37">
        <f t="shared" si="243"/>
        <v>1950061.7175012261</v>
      </c>
      <c r="AZ29" s="37">
        <f t="shared" si="243"/>
        <v>1980287.6741224951</v>
      </c>
      <c r="BA29" s="37">
        <f t="shared" si="243"/>
        <v>2010982.1330713935</v>
      </c>
      <c r="BB29" s="37">
        <f t="shared" si="243"/>
        <v>2042152.356134</v>
      </c>
      <c r="BC29" s="37">
        <f t="shared" si="243"/>
        <v>2073805.7176540773</v>
      </c>
      <c r="BD29" s="37">
        <f t="shared" si="243"/>
        <v>2105949.7062777155</v>
      </c>
      <c r="BE29" s="37">
        <f t="shared" si="243"/>
        <v>2138591.9267250202</v>
      </c>
      <c r="BF29" s="37">
        <f t="shared" si="243"/>
        <v>2171740.1015892578</v>
      </c>
      <c r="BG29" s="37">
        <f t="shared" si="243"/>
        <v>2205402.0731638917</v>
      </c>
      <c r="BH29" s="37">
        <f t="shared" si="243"/>
        <v>2239585.8052979317</v>
      </c>
      <c r="BI29" s="37">
        <f t="shared" si="243"/>
        <v>2274299.3852800499</v>
      </c>
      <c r="BJ29" s="37">
        <f t="shared" si="243"/>
        <v>2309551.0257518901</v>
      </c>
      <c r="BK29" s="37">
        <f t="shared" si="243"/>
        <v>2345349.0666510444</v>
      </c>
      <c r="BL29" s="37">
        <f t="shared" si="243"/>
        <v>2381701.9771841355</v>
      </c>
      <c r="BM29" s="37">
        <f t="shared" si="243"/>
        <v>2418618.35783049</v>
      </c>
      <c r="BN29" s="37">
        <f t="shared" si="243"/>
        <v>2456106.9423768623</v>
      </c>
      <c r="BO29" s="37">
        <f t="shared" si="243"/>
        <v>2494176.5999837038</v>
      </c>
      <c r="BP29" s="37">
        <f t="shared" si="243"/>
        <v>35866169.670617908</v>
      </c>
      <c r="BQ29" s="37">
        <f t="shared" si="243"/>
        <v>0</v>
      </c>
      <c r="BR29" s="37">
        <f t="shared" si="243"/>
        <v>0</v>
      </c>
      <c r="BS29" s="37">
        <f t="shared" si="243"/>
        <v>0</v>
      </c>
      <c r="BT29" s="37">
        <f t="shared" si="243"/>
        <v>0</v>
      </c>
      <c r="BU29" s="37">
        <f t="shared" ref="BU29:CJ29" si="244">$D$7*(BU25+BU21)/(1+$D$7)</f>
        <v>0</v>
      </c>
      <c r="BV29" s="37">
        <f t="shared" si="244"/>
        <v>0</v>
      </c>
      <c r="BW29" s="37">
        <f t="shared" si="244"/>
        <v>0</v>
      </c>
      <c r="BX29" s="37">
        <f t="shared" si="244"/>
        <v>0</v>
      </c>
      <c r="BY29" s="37">
        <f t="shared" si="244"/>
        <v>0</v>
      </c>
      <c r="BZ29" s="37">
        <f t="shared" si="244"/>
        <v>0</v>
      </c>
      <c r="CA29" s="37">
        <f t="shared" si="244"/>
        <v>0</v>
      </c>
      <c r="CB29" s="37">
        <f t="shared" si="244"/>
        <v>0</v>
      </c>
      <c r="CC29" s="37">
        <f t="shared" si="244"/>
        <v>0</v>
      </c>
      <c r="CD29" s="37">
        <f t="shared" si="244"/>
        <v>0</v>
      </c>
      <c r="CE29" s="37">
        <f t="shared" si="244"/>
        <v>0</v>
      </c>
      <c r="CF29" s="37">
        <f t="shared" si="244"/>
        <v>0</v>
      </c>
      <c r="CG29" s="37">
        <f t="shared" si="244"/>
        <v>0</v>
      </c>
      <c r="CH29" s="37">
        <f t="shared" si="244"/>
        <v>0</v>
      </c>
      <c r="CI29" s="37">
        <f t="shared" si="244"/>
        <v>0</v>
      </c>
      <c r="CJ29" s="37">
        <f t="shared" si="244"/>
        <v>0</v>
      </c>
    </row>
    <row r="30" spans="1:88" x14ac:dyDescent="0.25">
      <c r="A30" s="4"/>
    </row>
    <row r="31" spans="1:88" s="4" customFormat="1" x14ac:dyDescent="0.25">
      <c r="B31" s="4" t="s">
        <v>44</v>
      </c>
      <c r="C31" s="5"/>
      <c r="D31" s="13">
        <f>SUM(H31:CJ31)</f>
        <v>519954308.18409657</v>
      </c>
      <c r="G31" s="5"/>
      <c r="H31" s="6">
        <f>H16+H19+H21+H25+H24+H27</f>
        <v>-792000000</v>
      </c>
      <c r="I31" s="6">
        <f>I16+I19+I21+I25+I24+I27</f>
        <v>18532571.803068172</v>
      </c>
      <c r="J31" s="6">
        <f>J16+J19+J21+J25+J24+J27</f>
        <v>18532571.803068172</v>
      </c>
      <c r="K31" s="6">
        <f>K16+K19+K21+K25+K24+K27</f>
        <v>18532571.803068172</v>
      </c>
      <c r="L31" s="6">
        <f t="shared" ref="L31:BW31" si="245">L16+L19+L21+L25+L24+L27</f>
        <v>18532571.803068172</v>
      </c>
      <c r="M31" s="6">
        <f t="shared" si="245"/>
        <v>18532571.803068172</v>
      </c>
      <c r="N31" s="6">
        <f t="shared" si="245"/>
        <v>18532571.803068172</v>
      </c>
      <c r="O31" s="6">
        <f t="shared" si="245"/>
        <v>18532571.803068172</v>
      </c>
      <c r="P31" s="6">
        <f t="shared" si="245"/>
        <v>18532571.803068172</v>
      </c>
      <c r="Q31" s="6">
        <f t="shared" si="245"/>
        <v>18532571.803068172</v>
      </c>
      <c r="R31" s="6">
        <f t="shared" si="245"/>
        <v>18532571.803068172</v>
      </c>
      <c r="S31" s="6">
        <f t="shared" si="245"/>
        <v>18532571.803068172</v>
      </c>
      <c r="T31" s="6">
        <f t="shared" si="245"/>
        <v>18532571.803068172</v>
      </c>
      <c r="U31" s="6">
        <f t="shared" si="245"/>
        <v>18532571.803068172</v>
      </c>
      <c r="V31" s="6">
        <f t="shared" si="245"/>
        <v>18532571.803068172</v>
      </c>
      <c r="W31" s="6">
        <f t="shared" si="245"/>
        <v>18532571.803068172</v>
      </c>
      <c r="X31" s="6">
        <f t="shared" si="245"/>
        <v>18532571.803068176</v>
      </c>
      <c r="Y31" s="6">
        <f t="shared" si="245"/>
        <v>18532571.803068172</v>
      </c>
      <c r="Z31" s="6">
        <f t="shared" si="245"/>
        <v>18532571.803068172</v>
      </c>
      <c r="AA31" s="6">
        <f t="shared" si="245"/>
        <v>18532571.803068172</v>
      </c>
      <c r="AB31" s="6">
        <f t="shared" si="245"/>
        <v>18532571.803068172</v>
      </c>
      <c r="AC31" s="6">
        <f t="shared" si="245"/>
        <v>18532571.803068172</v>
      </c>
      <c r="AD31" s="6">
        <f t="shared" si="245"/>
        <v>18532571.803068172</v>
      </c>
      <c r="AE31" s="6">
        <f t="shared" si="245"/>
        <v>18532571.803068172</v>
      </c>
      <c r="AF31" s="6">
        <f t="shared" si="245"/>
        <v>18532571.803068172</v>
      </c>
      <c r="AG31" s="6">
        <f t="shared" si="245"/>
        <v>18532571.803068172</v>
      </c>
      <c r="AH31" s="6">
        <f t="shared" si="245"/>
        <v>18532571.803068172</v>
      </c>
      <c r="AI31" s="6">
        <f t="shared" si="245"/>
        <v>18532571.803068172</v>
      </c>
      <c r="AJ31" s="6">
        <f t="shared" si="245"/>
        <v>18532571.803068172</v>
      </c>
      <c r="AK31" s="6">
        <f t="shared" si="245"/>
        <v>18532571.803068176</v>
      </c>
      <c r="AL31" s="6">
        <f t="shared" si="245"/>
        <v>18532571.803068172</v>
      </c>
      <c r="AM31" s="6">
        <f t="shared" si="245"/>
        <v>18532571.803068168</v>
      </c>
      <c r="AN31" s="6">
        <f t="shared" si="245"/>
        <v>18532571.803068172</v>
      </c>
      <c r="AO31" s="6">
        <f t="shared" si="245"/>
        <v>18532571.803068172</v>
      </c>
      <c r="AP31" s="6">
        <f t="shared" si="245"/>
        <v>18532571.803068172</v>
      </c>
      <c r="AQ31" s="6">
        <f t="shared" si="245"/>
        <v>18532571.803068172</v>
      </c>
      <c r="AR31" s="6">
        <f t="shared" si="245"/>
        <v>18532571.803068172</v>
      </c>
      <c r="AS31" s="6">
        <f t="shared" si="245"/>
        <v>18532571.803068172</v>
      </c>
      <c r="AT31" s="6">
        <f t="shared" si="245"/>
        <v>18532571.803068172</v>
      </c>
      <c r="AU31" s="6">
        <f t="shared" si="245"/>
        <v>18532571.803068172</v>
      </c>
      <c r="AV31" s="6">
        <f t="shared" si="245"/>
        <v>18532571.803068172</v>
      </c>
      <c r="AW31" s="6">
        <f t="shared" si="245"/>
        <v>18532571.803068172</v>
      </c>
      <c r="AX31" s="6">
        <f t="shared" si="245"/>
        <v>18532571.803068172</v>
      </c>
      <c r="AY31" s="6">
        <f t="shared" si="245"/>
        <v>18532571.803068172</v>
      </c>
      <c r="AZ31" s="6">
        <f t="shared" si="245"/>
        <v>18532571.803068172</v>
      </c>
      <c r="BA31" s="6">
        <f t="shared" si="245"/>
        <v>18532571.803068172</v>
      </c>
      <c r="BB31" s="6">
        <f t="shared" si="245"/>
        <v>18532571.803068172</v>
      </c>
      <c r="BC31" s="6">
        <f t="shared" si="245"/>
        <v>18532571.803068172</v>
      </c>
      <c r="BD31" s="6">
        <f t="shared" si="245"/>
        <v>18532571.803068172</v>
      </c>
      <c r="BE31" s="6">
        <f t="shared" si="245"/>
        <v>18532571.803068172</v>
      </c>
      <c r="BF31" s="6">
        <f t="shared" si="245"/>
        <v>18532571.803068172</v>
      </c>
      <c r="BG31" s="6">
        <f t="shared" si="245"/>
        <v>18532571.803068172</v>
      </c>
      <c r="BH31" s="6">
        <f t="shared" si="245"/>
        <v>18532571.803068172</v>
      </c>
      <c r="BI31" s="6">
        <f t="shared" si="245"/>
        <v>18532571.803068172</v>
      </c>
      <c r="BJ31" s="6">
        <f t="shared" si="245"/>
        <v>18532571.803068172</v>
      </c>
      <c r="BK31" s="6">
        <f t="shared" si="245"/>
        <v>18532571.803068172</v>
      </c>
      <c r="BL31" s="6">
        <f t="shared" si="245"/>
        <v>18532571.803068172</v>
      </c>
      <c r="BM31" s="6">
        <f t="shared" si="245"/>
        <v>18532571.803068172</v>
      </c>
      <c r="BN31" s="6">
        <f t="shared" si="245"/>
        <v>18532571.803068172</v>
      </c>
      <c r="BO31" s="6">
        <f t="shared" si="245"/>
        <v>18532571.803068172</v>
      </c>
      <c r="BP31" s="6">
        <f t="shared" si="245"/>
        <v>218532571.80307487</v>
      </c>
      <c r="BQ31" s="6">
        <f t="shared" si="245"/>
        <v>0</v>
      </c>
      <c r="BR31" s="6">
        <f t="shared" si="245"/>
        <v>0</v>
      </c>
      <c r="BS31" s="6">
        <f t="shared" si="245"/>
        <v>0</v>
      </c>
      <c r="BT31" s="6">
        <f t="shared" si="245"/>
        <v>0</v>
      </c>
      <c r="BU31" s="6">
        <f t="shared" si="245"/>
        <v>0</v>
      </c>
      <c r="BV31" s="6">
        <f t="shared" si="245"/>
        <v>0</v>
      </c>
      <c r="BW31" s="6">
        <f t="shared" si="245"/>
        <v>0</v>
      </c>
      <c r="BX31" s="6">
        <f t="shared" ref="BX31:CJ31" si="246">BX16+BX19+BX21+BX25+BX24+BX27</f>
        <v>0</v>
      </c>
      <c r="BY31" s="6">
        <f t="shared" si="246"/>
        <v>0</v>
      </c>
      <c r="BZ31" s="6">
        <f t="shared" si="246"/>
        <v>0</v>
      </c>
      <c r="CA31" s="6">
        <f t="shared" si="246"/>
        <v>0</v>
      </c>
      <c r="CB31" s="6">
        <f t="shared" si="246"/>
        <v>0</v>
      </c>
      <c r="CC31" s="6">
        <f t="shared" si="246"/>
        <v>0</v>
      </c>
      <c r="CD31" s="6">
        <f t="shared" si="246"/>
        <v>0</v>
      </c>
      <c r="CE31" s="6">
        <f t="shared" si="246"/>
        <v>0</v>
      </c>
      <c r="CF31" s="6">
        <f t="shared" si="246"/>
        <v>0</v>
      </c>
      <c r="CG31" s="6">
        <f t="shared" si="246"/>
        <v>0</v>
      </c>
      <c r="CH31" s="6">
        <f t="shared" si="246"/>
        <v>0</v>
      </c>
      <c r="CI31" s="6">
        <f t="shared" si="246"/>
        <v>0</v>
      </c>
      <c r="CJ31" s="6">
        <f t="shared" si="246"/>
        <v>0</v>
      </c>
    </row>
    <row r="32" spans="1:88" s="9" customFormat="1" ht="13.8" x14ac:dyDescent="0.3">
      <c r="A32" s="4"/>
      <c r="B32" s="55" t="str">
        <f>"Эффективная ставка кредитного продукта-"&amp;A11</f>
        <v>Эффективная ставка кредитного продукта-1</v>
      </c>
      <c r="C32" s="11"/>
      <c r="D32" s="56">
        <f>POWER(1+IRR(H31:CJ31),4)-1</f>
        <v>6.4918003783658751E-2</v>
      </c>
      <c r="G32" s="18"/>
    </row>
    <row r="34" spans="1:88" ht="13.8" x14ac:dyDescent="0.3">
      <c r="A34" s="54">
        <f>A11+1</f>
        <v>2</v>
      </c>
      <c r="B34" s="10" t="str">
        <f>"Кредитное/лизинговое предложение-"&amp;A34</f>
        <v>Кредитное/лизинговое предложение-2</v>
      </c>
    </row>
    <row r="35" spans="1:88" s="4" customFormat="1" x14ac:dyDescent="0.25">
      <c r="B35" s="4" t="s">
        <v>70</v>
      </c>
      <c r="C35" s="5" t="s">
        <v>1</v>
      </c>
      <c r="D35" s="23">
        <v>40</v>
      </c>
      <c r="G35" s="5"/>
      <c r="H35" s="2">
        <f>IF(AND(H$4-$H$4&gt;0,H$4-$H$4&lt;=$D35),1,0)</f>
        <v>0</v>
      </c>
      <c r="I35" s="2">
        <f>IF(AND(I$4-$H$4&gt;0,I$4-$H$4&lt;=$D35),1,0)</f>
        <v>1</v>
      </c>
      <c r="J35" s="2">
        <f>IF(AND(J$4-$H$4&gt;0,J$4-$H$4&lt;=$D35),1,0)</f>
        <v>1</v>
      </c>
      <c r="K35" s="2">
        <f>IF(AND(K$4-$H$4&gt;0,K$4-$H$4&lt;=$D35),1,0)</f>
        <v>1</v>
      </c>
      <c r="L35" s="2">
        <f t="shared" ref="L35:BW35" si="247">IF(AND(L$4-$H$4&gt;0,L$4-$H$4&lt;=$D35),1,0)</f>
        <v>1</v>
      </c>
      <c r="M35" s="2">
        <f t="shared" si="247"/>
        <v>1</v>
      </c>
      <c r="N35" s="2">
        <f t="shared" si="247"/>
        <v>1</v>
      </c>
      <c r="O35" s="2">
        <f t="shared" si="247"/>
        <v>1</v>
      </c>
      <c r="P35" s="2">
        <f t="shared" si="247"/>
        <v>1</v>
      </c>
      <c r="Q35" s="2">
        <f t="shared" si="247"/>
        <v>1</v>
      </c>
      <c r="R35" s="2">
        <f t="shared" si="247"/>
        <v>1</v>
      </c>
      <c r="S35" s="2">
        <f t="shared" si="247"/>
        <v>1</v>
      </c>
      <c r="T35" s="2">
        <f t="shared" si="247"/>
        <v>1</v>
      </c>
      <c r="U35" s="2">
        <f t="shared" si="247"/>
        <v>1</v>
      </c>
      <c r="V35" s="2">
        <f t="shared" si="247"/>
        <v>1</v>
      </c>
      <c r="W35" s="2">
        <f t="shared" si="247"/>
        <v>1</v>
      </c>
      <c r="X35" s="2">
        <f t="shared" si="247"/>
        <v>1</v>
      </c>
      <c r="Y35" s="2">
        <f t="shared" si="247"/>
        <v>1</v>
      </c>
      <c r="Z35" s="2">
        <f t="shared" si="247"/>
        <v>1</v>
      </c>
      <c r="AA35" s="2">
        <f t="shared" si="247"/>
        <v>1</v>
      </c>
      <c r="AB35" s="2">
        <f t="shared" si="247"/>
        <v>1</v>
      </c>
      <c r="AC35" s="2">
        <f t="shared" si="247"/>
        <v>1</v>
      </c>
      <c r="AD35" s="2">
        <f t="shared" si="247"/>
        <v>1</v>
      </c>
      <c r="AE35" s="2">
        <f t="shared" si="247"/>
        <v>1</v>
      </c>
      <c r="AF35" s="2">
        <f t="shared" si="247"/>
        <v>1</v>
      </c>
      <c r="AG35" s="2">
        <f t="shared" si="247"/>
        <v>1</v>
      </c>
      <c r="AH35" s="2">
        <f t="shared" si="247"/>
        <v>1</v>
      </c>
      <c r="AI35" s="2">
        <f t="shared" si="247"/>
        <v>1</v>
      </c>
      <c r="AJ35" s="2">
        <f t="shared" si="247"/>
        <v>1</v>
      </c>
      <c r="AK35" s="2">
        <f t="shared" si="247"/>
        <v>1</v>
      </c>
      <c r="AL35" s="2">
        <f t="shared" si="247"/>
        <v>1</v>
      </c>
      <c r="AM35" s="2">
        <f t="shared" si="247"/>
        <v>1</v>
      </c>
      <c r="AN35" s="2">
        <f t="shared" si="247"/>
        <v>1</v>
      </c>
      <c r="AO35" s="2">
        <f t="shared" si="247"/>
        <v>1</v>
      </c>
      <c r="AP35" s="2">
        <f t="shared" si="247"/>
        <v>1</v>
      </c>
      <c r="AQ35" s="2">
        <f t="shared" si="247"/>
        <v>1</v>
      </c>
      <c r="AR35" s="2">
        <f t="shared" si="247"/>
        <v>1</v>
      </c>
      <c r="AS35" s="2">
        <f t="shared" si="247"/>
        <v>1</v>
      </c>
      <c r="AT35" s="2">
        <f t="shared" si="247"/>
        <v>1</v>
      </c>
      <c r="AU35" s="2">
        <f t="shared" si="247"/>
        <v>1</v>
      </c>
      <c r="AV35" s="2">
        <f t="shared" si="247"/>
        <v>1</v>
      </c>
      <c r="AW35" s="2">
        <f t="shared" si="247"/>
        <v>0</v>
      </c>
      <c r="AX35" s="2">
        <f t="shared" si="247"/>
        <v>0</v>
      </c>
      <c r="AY35" s="2">
        <f t="shared" si="247"/>
        <v>0</v>
      </c>
      <c r="AZ35" s="2">
        <f t="shared" si="247"/>
        <v>0</v>
      </c>
      <c r="BA35" s="2">
        <f t="shared" si="247"/>
        <v>0</v>
      </c>
      <c r="BB35" s="2">
        <f t="shared" si="247"/>
        <v>0</v>
      </c>
      <c r="BC35" s="2">
        <f t="shared" si="247"/>
        <v>0</v>
      </c>
      <c r="BD35" s="2">
        <f t="shared" si="247"/>
        <v>0</v>
      </c>
      <c r="BE35" s="2">
        <f t="shared" si="247"/>
        <v>0</v>
      </c>
      <c r="BF35" s="2">
        <f t="shared" si="247"/>
        <v>0</v>
      </c>
      <c r="BG35" s="2">
        <f t="shared" si="247"/>
        <v>0</v>
      </c>
      <c r="BH35" s="2">
        <f t="shared" si="247"/>
        <v>0</v>
      </c>
      <c r="BI35" s="2">
        <f t="shared" si="247"/>
        <v>0</v>
      </c>
      <c r="BJ35" s="2">
        <f t="shared" si="247"/>
        <v>0</v>
      </c>
      <c r="BK35" s="2">
        <f t="shared" si="247"/>
        <v>0</v>
      </c>
      <c r="BL35" s="2">
        <f t="shared" si="247"/>
        <v>0</v>
      </c>
      <c r="BM35" s="2">
        <f t="shared" si="247"/>
        <v>0</v>
      </c>
      <c r="BN35" s="2">
        <f t="shared" si="247"/>
        <v>0</v>
      </c>
      <c r="BO35" s="2">
        <f t="shared" si="247"/>
        <v>0</v>
      </c>
      <c r="BP35" s="2">
        <f t="shared" si="247"/>
        <v>0</v>
      </c>
      <c r="BQ35" s="2">
        <f t="shared" si="247"/>
        <v>0</v>
      </c>
      <c r="BR35" s="2">
        <f t="shared" si="247"/>
        <v>0</v>
      </c>
      <c r="BS35" s="2">
        <f t="shared" si="247"/>
        <v>0</v>
      </c>
      <c r="BT35" s="2">
        <f t="shared" si="247"/>
        <v>0</v>
      </c>
      <c r="BU35" s="2">
        <f t="shared" si="247"/>
        <v>0</v>
      </c>
      <c r="BV35" s="2">
        <f t="shared" si="247"/>
        <v>0</v>
      </c>
      <c r="BW35" s="2">
        <f t="shared" si="247"/>
        <v>0</v>
      </c>
      <c r="BX35" s="2">
        <f t="shared" ref="BX35:CJ35" si="248">IF(AND(BX$4-$H$4&gt;0,BX$4-$H$4&lt;=$D35),1,0)</f>
        <v>0</v>
      </c>
      <c r="BY35" s="2">
        <f t="shared" si="248"/>
        <v>0</v>
      </c>
      <c r="BZ35" s="2">
        <f t="shared" si="248"/>
        <v>0</v>
      </c>
      <c r="CA35" s="2">
        <f t="shared" si="248"/>
        <v>0</v>
      </c>
      <c r="CB35" s="2">
        <f t="shared" si="248"/>
        <v>0</v>
      </c>
      <c r="CC35" s="2">
        <f t="shared" si="248"/>
        <v>0</v>
      </c>
      <c r="CD35" s="2">
        <f t="shared" si="248"/>
        <v>0</v>
      </c>
      <c r="CE35" s="2">
        <f t="shared" si="248"/>
        <v>0</v>
      </c>
      <c r="CF35" s="2">
        <f t="shared" si="248"/>
        <v>0</v>
      </c>
      <c r="CG35" s="2">
        <f t="shared" si="248"/>
        <v>0</v>
      </c>
      <c r="CH35" s="2">
        <f t="shared" si="248"/>
        <v>0</v>
      </c>
      <c r="CI35" s="2">
        <f t="shared" si="248"/>
        <v>0</v>
      </c>
      <c r="CJ35" s="2">
        <f t="shared" si="248"/>
        <v>0</v>
      </c>
    </row>
    <row r="36" spans="1:88" x14ac:dyDescent="0.25">
      <c r="A36" s="4"/>
    </row>
    <row r="37" spans="1:88" x14ac:dyDescent="0.25">
      <c r="A37" s="4"/>
      <c r="B37" s="2" t="s">
        <v>43</v>
      </c>
      <c r="C37" s="5" t="s">
        <v>1</v>
      </c>
      <c r="D37" s="43">
        <v>1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</row>
    <row r="38" spans="1:88" s="4" customFormat="1" x14ac:dyDescent="0.25">
      <c r="B38" s="4" t="s">
        <v>5</v>
      </c>
      <c r="C38" s="5"/>
      <c r="D38" s="13">
        <f>$D$9*D37</f>
        <v>800000000</v>
      </c>
      <c r="G38" s="5"/>
      <c r="I38" s="8"/>
    </row>
    <row r="39" spans="1:88" s="4" customFormat="1" x14ac:dyDescent="0.25">
      <c r="B39" s="4" t="s">
        <v>4</v>
      </c>
      <c r="C39" s="5"/>
      <c r="D39" s="15"/>
      <c r="G39" s="5"/>
      <c r="H39" s="6">
        <f>-D38</f>
        <v>-800000000</v>
      </c>
    </row>
    <row r="40" spans="1:88" x14ac:dyDescent="0.25">
      <c r="A40" s="4"/>
      <c r="B40" s="2" t="s">
        <v>2</v>
      </c>
      <c r="C40" s="5" t="s">
        <v>1</v>
      </c>
      <c r="D40" s="29">
        <v>8.0000000000000002E-3</v>
      </c>
    </row>
    <row r="41" spans="1:88" s="4" customFormat="1" x14ac:dyDescent="0.25">
      <c r="B41" s="35" t="s">
        <v>3</v>
      </c>
      <c r="C41" s="33"/>
      <c r="D41" s="36"/>
      <c r="E41" s="35"/>
      <c r="F41" s="35"/>
      <c r="G41" s="33"/>
      <c r="H41" s="46"/>
      <c r="I41" s="46">
        <f>I$6+$D40</f>
        <v>5.8000000000000003E-2</v>
      </c>
      <c r="J41" s="46">
        <f>J$6+$D40</f>
        <v>5.8000000000000003E-2</v>
      </c>
      <c r="K41" s="46">
        <f>K$6+$D40</f>
        <v>5.8000000000000003E-2</v>
      </c>
      <c r="L41" s="46">
        <f t="shared" ref="L41:BW41" si="249">L$6+$D40</f>
        <v>5.8000000000000003E-2</v>
      </c>
      <c r="M41" s="46">
        <f t="shared" si="249"/>
        <v>5.8000000000000003E-2</v>
      </c>
      <c r="N41" s="46">
        <f t="shared" si="249"/>
        <v>5.8000000000000003E-2</v>
      </c>
      <c r="O41" s="46">
        <f t="shared" si="249"/>
        <v>5.8000000000000003E-2</v>
      </c>
      <c r="P41" s="46">
        <f t="shared" si="249"/>
        <v>5.8000000000000003E-2</v>
      </c>
      <c r="Q41" s="46">
        <f t="shared" si="249"/>
        <v>5.8000000000000003E-2</v>
      </c>
      <c r="R41" s="46">
        <f t="shared" si="249"/>
        <v>5.8000000000000003E-2</v>
      </c>
      <c r="S41" s="46">
        <f t="shared" si="249"/>
        <v>5.8000000000000003E-2</v>
      </c>
      <c r="T41" s="46">
        <f t="shared" si="249"/>
        <v>5.8000000000000003E-2</v>
      </c>
      <c r="U41" s="46">
        <f t="shared" si="249"/>
        <v>5.8000000000000003E-2</v>
      </c>
      <c r="V41" s="46">
        <f t="shared" si="249"/>
        <v>5.8000000000000003E-2</v>
      </c>
      <c r="W41" s="46">
        <f t="shared" si="249"/>
        <v>5.8000000000000003E-2</v>
      </c>
      <c r="X41" s="46">
        <f t="shared" si="249"/>
        <v>5.8000000000000003E-2</v>
      </c>
      <c r="Y41" s="46">
        <f t="shared" si="249"/>
        <v>5.8000000000000003E-2</v>
      </c>
      <c r="Z41" s="46">
        <f t="shared" si="249"/>
        <v>5.8000000000000003E-2</v>
      </c>
      <c r="AA41" s="46">
        <f t="shared" si="249"/>
        <v>5.8000000000000003E-2</v>
      </c>
      <c r="AB41" s="46">
        <f t="shared" si="249"/>
        <v>5.8000000000000003E-2</v>
      </c>
      <c r="AC41" s="46">
        <f t="shared" si="249"/>
        <v>5.8000000000000003E-2</v>
      </c>
      <c r="AD41" s="46">
        <f t="shared" si="249"/>
        <v>5.8000000000000003E-2</v>
      </c>
      <c r="AE41" s="46">
        <f t="shared" si="249"/>
        <v>5.8000000000000003E-2</v>
      </c>
      <c r="AF41" s="46">
        <f t="shared" si="249"/>
        <v>5.8000000000000003E-2</v>
      </c>
      <c r="AG41" s="46">
        <f t="shared" si="249"/>
        <v>5.8000000000000003E-2</v>
      </c>
      <c r="AH41" s="46">
        <f t="shared" si="249"/>
        <v>5.8000000000000003E-2</v>
      </c>
      <c r="AI41" s="46">
        <f t="shared" si="249"/>
        <v>5.8000000000000003E-2</v>
      </c>
      <c r="AJ41" s="46">
        <f t="shared" si="249"/>
        <v>5.8000000000000003E-2</v>
      </c>
      <c r="AK41" s="46">
        <f t="shared" si="249"/>
        <v>5.8000000000000003E-2</v>
      </c>
      <c r="AL41" s="46">
        <f t="shared" si="249"/>
        <v>5.8000000000000003E-2</v>
      </c>
      <c r="AM41" s="46">
        <f t="shared" si="249"/>
        <v>5.8000000000000003E-2</v>
      </c>
      <c r="AN41" s="46">
        <f t="shared" si="249"/>
        <v>5.8000000000000003E-2</v>
      </c>
      <c r="AO41" s="46">
        <f t="shared" si="249"/>
        <v>5.8000000000000003E-2</v>
      </c>
      <c r="AP41" s="46">
        <f t="shared" si="249"/>
        <v>5.8000000000000003E-2</v>
      </c>
      <c r="AQ41" s="46">
        <f t="shared" si="249"/>
        <v>5.8000000000000003E-2</v>
      </c>
      <c r="AR41" s="46">
        <f t="shared" si="249"/>
        <v>5.8000000000000003E-2</v>
      </c>
      <c r="AS41" s="46">
        <f t="shared" si="249"/>
        <v>5.8000000000000003E-2</v>
      </c>
      <c r="AT41" s="46">
        <f t="shared" si="249"/>
        <v>5.8000000000000003E-2</v>
      </c>
      <c r="AU41" s="46">
        <f t="shared" si="249"/>
        <v>5.8000000000000003E-2</v>
      </c>
      <c r="AV41" s="46">
        <f t="shared" si="249"/>
        <v>5.8000000000000003E-2</v>
      </c>
      <c r="AW41" s="46">
        <f t="shared" si="249"/>
        <v>5.8000000000000003E-2</v>
      </c>
      <c r="AX41" s="46">
        <f t="shared" si="249"/>
        <v>5.8000000000000003E-2</v>
      </c>
      <c r="AY41" s="46">
        <f t="shared" si="249"/>
        <v>5.8000000000000003E-2</v>
      </c>
      <c r="AZ41" s="46">
        <f t="shared" si="249"/>
        <v>5.8000000000000003E-2</v>
      </c>
      <c r="BA41" s="46">
        <f t="shared" si="249"/>
        <v>5.8000000000000003E-2</v>
      </c>
      <c r="BB41" s="46">
        <f t="shared" si="249"/>
        <v>5.8000000000000003E-2</v>
      </c>
      <c r="BC41" s="46">
        <f t="shared" si="249"/>
        <v>5.8000000000000003E-2</v>
      </c>
      <c r="BD41" s="46">
        <f t="shared" si="249"/>
        <v>5.8000000000000003E-2</v>
      </c>
      <c r="BE41" s="46">
        <f t="shared" si="249"/>
        <v>5.8000000000000003E-2</v>
      </c>
      <c r="BF41" s="46">
        <f t="shared" si="249"/>
        <v>5.8000000000000003E-2</v>
      </c>
      <c r="BG41" s="46">
        <f t="shared" si="249"/>
        <v>5.8000000000000003E-2</v>
      </c>
      <c r="BH41" s="46">
        <f t="shared" si="249"/>
        <v>5.8000000000000003E-2</v>
      </c>
      <c r="BI41" s="46">
        <f t="shared" si="249"/>
        <v>5.8000000000000003E-2</v>
      </c>
      <c r="BJ41" s="46">
        <f t="shared" si="249"/>
        <v>5.8000000000000003E-2</v>
      </c>
      <c r="BK41" s="46">
        <f t="shared" si="249"/>
        <v>5.8000000000000003E-2</v>
      </c>
      <c r="BL41" s="46">
        <f t="shared" si="249"/>
        <v>5.8000000000000003E-2</v>
      </c>
      <c r="BM41" s="46">
        <f t="shared" si="249"/>
        <v>5.8000000000000003E-2</v>
      </c>
      <c r="BN41" s="46">
        <f t="shared" si="249"/>
        <v>5.8000000000000003E-2</v>
      </c>
      <c r="BO41" s="46">
        <f t="shared" si="249"/>
        <v>5.8000000000000003E-2</v>
      </c>
      <c r="BP41" s="46">
        <f t="shared" si="249"/>
        <v>5.8000000000000003E-2</v>
      </c>
      <c r="BQ41" s="46">
        <f t="shared" si="249"/>
        <v>5.8000000000000003E-2</v>
      </c>
      <c r="BR41" s="46">
        <f t="shared" si="249"/>
        <v>5.8000000000000003E-2</v>
      </c>
      <c r="BS41" s="46">
        <f t="shared" si="249"/>
        <v>5.8000000000000003E-2</v>
      </c>
      <c r="BT41" s="46">
        <f t="shared" si="249"/>
        <v>5.8000000000000003E-2</v>
      </c>
      <c r="BU41" s="46">
        <f t="shared" si="249"/>
        <v>5.8000000000000003E-2</v>
      </c>
      <c r="BV41" s="46">
        <f t="shared" si="249"/>
        <v>5.8000000000000003E-2</v>
      </c>
      <c r="BW41" s="46">
        <f t="shared" si="249"/>
        <v>5.8000000000000003E-2</v>
      </c>
      <c r="BX41" s="46">
        <f t="shared" ref="BX41:CJ41" si="250">BX$6+$D40</f>
        <v>5.8000000000000003E-2</v>
      </c>
      <c r="BY41" s="46">
        <f t="shared" si="250"/>
        <v>5.8000000000000003E-2</v>
      </c>
      <c r="BZ41" s="46">
        <f t="shared" si="250"/>
        <v>5.8000000000000003E-2</v>
      </c>
      <c r="CA41" s="46">
        <f t="shared" si="250"/>
        <v>5.8000000000000003E-2</v>
      </c>
      <c r="CB41" s="46">
        <f t="shared" si="250"/>
        <v>5.8000000000000003E-2</v>
      </c>
      <c r="CC41" s="46">
        <f t="shared" si="250"/>
        <v>5.8000000000000003E-2</v>
      </c>
      <c r="CD41" s="46">
        <f t="shared" si="250"/>
        <v>5.8000000000000003E-2</v>
      </c>
      <c r="CE41" s="46">
        <f t="shared" si="250"/>
        <v>5.8000000000000003E-2</v>
      </c>
      <c r="CF41" s="46">
        <f t="shared" si="250"/>
        <v>5.8000000000000003E-2</v>
      </c>
      <c r="CG41" s="46">
        <f t="shared" si="250"/>
        <v>5.8000000000000003E-2</v>
      </c>
      <c r="CH41" s="46">
        <f t="shared" si="250"/>
        <v>5.8000000000000003E-2</v>
      </c>
      <c r="CI41" s="46">
        <f t="shared" si="250"/>
        <v>5.8000000000000003E-2</v>
      </c>
      <c r="CJ41" s="46">
        <f t="shared" si="250"/>
        <v>5.8000000000000003E-2</v>
      </c>
    </row>
    <row r="42" spans="1:88" x14ac:dyDescent="0.25">
      <c r="A42" s="4"/>
      <c r="B42" s="2" t="s">
        <v>62</v>
      </c>
      <c r="C42" s="5" t="s">
        <v>1</v>
      </c>
      <c r="D42" s="29">
        <v>0.01</v>
      </c>
      <c r="H42" s="3">
        <f>-H39*$D42</f>
        <v>8000000</v>
      </c>
    </row>
    <row r="43" spans="1:88" s="4" customFormat="1" x14ac:dyDescent="0.25">
      <c r="B43" s="4" t="s">
        <v>6</v>
      </c>
      <c r="C43" s="5" t="s">
        <v>1</v>
      </c>
      <c r="D43" s="22">
        <v>0.15</v>
      </c>
      <c r="G43" s="5"/>
    </row>
    <row r="44" spans="1:88" s="4" customFormat="1" x14ac:dyDescent="0.25">
      <c r="B44" s="4" t="s">
        <v>8</v>
      </c>
      <c r="C44" s="5"/>
      <c r="D44" s="13">
        <f>SUM(H44:CJ44)</f>
        <v>120000000</v>
      </c>
      <c r="G44" s="5"/>
      <c r="H44" s="6">
        <f t="shared" ref="H44:K44" si="251">IF(H$4-$H$4=$D35,$D38*$D43,0)</f>
        <v>0</v>
      </c>
      <c r="I44" s="6">
        <f t="shared" si="251"/>
        <v>0</v>
      </c>
      <c r="J44" s="6">
        <f t="shared" si="251"/>
        <v>0</v>
      </c>
      <c r="K44" s="6">
        <f t="shared" si="251"/>
        <v>0</v>
      </c>
      <c r="L44" s="6">
        <f t="shared" ref="L44" si="252">IF(L$4-$H$4=$D35,$D38*$D43,0)</f>
        <v>0</v>
      </c>
      <c r="M44" s="6">
        <f t="shared" ref="M44" si="253">IF(M$4-$H$4=$D35,$D38*$D43,0)</f>
        <v>0</v>
      </c>
      <c r="N44" s="6">
        <f t="shared" ref="N44" si="254">IF(N$4-$H$4=$D35,$D38*$D43,0)</f>
        <v>0</v>
      </c>
      <c r="O44" s="6">
        <f t="shared" ref="O44" si="255">IF(O$4-$H$4=$D35,$D38*$D43,0)</f>
        <v>0</v>
      </c>
      <c r="P44" s="6">
        <f t="shared" ref="P44" si="256">IF(P$4-$H$4=$D35,$D38*$D43,0)</f>
        <v>0</v>
      </c>
      <c r="Q44" s="6">
        <f t="shared" ref="Q44" si="257">IF(Q$4-$H$4=$D35,$D38*$D43,0)</f>
        <v>0</v>
      </c>
      <c r="R44" s="6">
        <f t="shared" ref="R44" si="258">IF(R$4-$H$4=$D35,$D38*$D43,0)</f>
        <v>0</v>
      </c>
      <c r="S44" s="6">
        <f t="shared" ref="S44" si="259">IF(S$4-$H$4=$D35,$D38*$D43,0)</f>
        <v>0</v>
      </c>
      <c r="T44" s="6">
        <f t="shared" ref="T44" si="260">IF(T$4-$H$4=$D35,$D38*$D43,0)</f>
        <v>0</v>
      </c>
      <c r="U44" s="6">
        <f t="shared" ref="U44" si="261">IF(U$4-$H$4=$D35,$D38*$D43,0)</f>
        <v>0</v>
      </c>
      <c r="V44" s="6">
        <f t="shared" ref="V44" si="262">IF(V$4-$H$4=$D35,$D38*$D43,0)</f>
        <v>0</v>
      </c>
      <c r="W44" s="6">
        <f t="shared" ref="W44" si="263">IF(W$4-$H$4=$D35,$D38*$D43,0)</f>
        <v>0</v>
      </c>
      <c r="X44" s="6">
        <f t="shared" ref="X44" si="264">IF(X$4-$H$4=$D35,$D38*$D43,0)</f>
        <v>0</v>
      </c>
      <c r="Y44" s="6">
        <f t="shared" ref="Y44" si="265">IF(Y$4-$H$4=$D35,$D38*$D43,0)</f>
        <v>0</v>
      </c>
      <c r="Z44" s="6">
        <f t="shared" ref="Z44" si="266">IF(Z$4-$H$4=$D35,$D38*$D43,0)</f>
        <v>0</v>
      </c>
      <c r="AA44" s="6">
        <f t="shared" ref="AA44" si="267">IF(AA$4-$H$4=$D35,$D38*$D43,0)</f>
        <v>0</v>
      </c>
      <c r="AB44" s="6">
        <f t="shared" ref="AB44" si="268">IF(AB$4-$H$4=$D35,$D38*$D43,0)</f>
        <v>0</v>
      </c>
      <c r="AC44" s="6">
        <f t="shared" ref="AC44" si="269">IF(AC$4-$H$4=$D35,$D38*$D43,0)</f>
        <v>0</v>
      </c>
      <c r="AD44" s="6">
        <f t="shared" ref="AD44" si="270">IF(AD$4-$H$4=$D35,$D38*$D43,0)</f>
        <v>0</v>
      </c>
      <c r="AE44" s="6">
        <f t="shared" ref="AE44" si="271">IF(AE$4-$H$4=$D35,$D38*$D43,0)</f>
        <v>0</v>
      </c>
      <c r="AF44" s="6">
        <f t="shared" ref="AF44" si="272">IF(AF$4-$H$4=$D35,$D38*$D43,0)</f>
        <v>0</v>
      </c>
      <c r="AG44" s="6">
        <f t="shared" ref="AG44" si="273">IF(AG$4-$H$4=$D35,$D38*$D43,0)</f>
        <v>0</v>
      </c>
      <c r="AH44" s="6">
        <f t="shared" ref="AH44" si="274">IF(AH$4-$H$4=$D35,$D38*$D43,0)</f>
        <v>0</v>
      </c>
      <c r="AI44" s="6">
        <f t="shared" ref="AI44" si="275">IF(AI$4-$H$4=$D35,$D38*$D43,0)</f>
        <v>0</v>
      </c>
      <c r="AJ44" s="6">
        <f t="shared" ref="AJ44" si="276">IF(AJ$4-$H$4=$D35,$D38*$D43,0)</f>
        <v>0</v>
      </c>
      <c r="AK44" s="6">
        <f t="shared" ref="AK44" si="277">IF(AK$4-$H$4=$D35,$D38*$D43,0)</f>
        <v>0</v>
      </c>
      <c r="AL44" s="6">
        <f t="shared" ref="AL44" si="278">IF(AL$4-$H$4=$D35,$D38*$D43,0)</f>
        <v>0</v>
      </c>
      <c r="AM44" s="6">
        <f t="shared" ref="AM44" si="279">IF(AM$4-$H$4=$D35,$D38*$D43,0)</f>
        <v>0</v>
      </c>
      <c r="AN44" s="6">
        <f t="shared" ref="AN44" si="280">IF(AN$4-$H$4=$D35,$D38*$D43,0)</f>
        <v>0</v>
      </c>
      <c r="AO44" s="6">
        <f t="shared" ref="AO44" si="281">IF(AO$4-$H$4=$D35,$D38*$D43,0)</f>
        <v>0</v>
      </c>
      <c r="AP44" s="6">
        <f t="shared" ref="AP44" si="282">IF(AP$4-$H$4=$D35,$D38*$D43,0)</f>
        <v>0</v>
      </c>
      <c r="AQ44" s="6">
        <f t="shared" ref="AQ44" si="283">IF(AQ$4-$H$4=$D35,$D38*$D43,0)</f>
        <v>0</v>
      </c>
      <c r="AR44" s="6">
        <f t="shared" ref="AR44" si="284">IF(AR$4-$H$4=$D35,$D38*$D43,0)</f>
        <v>0</v>
      </c>
      <c r="AS44" s="6">
        <f t="shared" ref="AS44" si="285">IF(AS$4-$H$4=$D35,$D38*$D43,0)</f>
        <v>0</v>
      </c>
      <c r="AT44" s="6">
        <f t="shared" ref="AT44" si="286">IF(AT$4-$H$4=$D35,$D38*$D43,0)</f>
        <v>0</v>
      </c>
      <c r="AU44" s="6">
        <f t="shared" ref="AU44" si="287">IF(AU$4-$H$4=$D35,$D38*$D43,0)</f>
        <v>0</v>
      </c>
      <c r="AV44" s="6">
        <f t="shared" ref="AV44" si="288">IF(AV$4-$H$4=$D35,$D38*$D43,0)</f>
        <v>120000000</v>
      </c>
      <c r="AW44" s="6">
        <f t="shared" ref="AW44" si="289">IF(AW$4-$H$4=$D35,$D38*$D43,0)</f>
        <v>0</v>
      </c>
      <c r="AX44" s="6">
        <f t="shared" ref="AX44" si="290">IF(AX$4-$H$4=$D35,$D38*$D43,0)</f>
        <v>0</v>
      </c>
      <c r="AY44" s="6">
        <f t="shared" ref="AY44" si="291">IF(AY$4-$H$4=$D35,$D38*$D43,0)</f>
        <v>0</v>
      </c>
      <c r="AZ44" s="6">
        <f t="shared" ref="AZ44" si="292">IF(AZ$4-$H$4=$D35,$D38*$D43,0)</f>
        <v>0</v>
      </c>
      <c r="BA44" s="6">
        <f t="shared" ref="BA44" si="293">IF(BA$4-$H$4=$D35,$D38*$D43,0)</f>
        <v>0</v>
      </c>
      <c r="BB44" s="6">
        <f t="shared" ref="BB44" si="294">IF(BB$4-$H$4=$D35,$D38*$D43,0)</f>
        <v>0</v>
      </c>
      <c r="BC44" s="6">
        <f t="shared" ref="BC44" si="295">IF(BC$4-$H$4=$D35,$D38*$D43,0)</f>
        <v>0</v>
      </c>
      <c r="BD44" s="6">
        <f t="shared" ref="BD44" si="296">IF(BD$4-$H$4=$D35,$D38*$D43,0)</f>
        <v>0</v>
      </c>
      <c r="BE44" s="6">
        <f t="shared" ref="BE44" si="297">IF(BE$4-$H$4=$D35,$D38*$D43,0)</f>
        <v>0</v>
      </c>
      <c r="BF44" s="6">
        <f t="shared" ref="BF44" si="298">IF(BF$4-$H$4=$D35,$D38*$D43,0)</f>
        <v>0</v>
      </c>
      <c r="BG44" s="6">
        <f t="shared" ref="BG44" si="299">IF(BG$4-$H$4=$D35,$D38*$D43,0)</f>
        <v>0</v>
      </c>
      <c r="BH44" s="6">
        <f t="shared" ref="BH44" si="300">IF(BH$4-$H$4=$D35,$D38*$D43,0)</f>
        <v>0</v>
      </c>
      <c r="BI44" s="6">
        <f t="shared" ref="BI44" si="301">IF(BI$4-$H$4=$D35,$D38*$D43,0)</f>
        <v>0</v>
      </c>
      <c r="BJ44" s="6">
        <f t="shared" ref="BJ44" si="302">IF(BJ$4-$H$4=$D35,$D38*$D43,0)</f>
        <v>0</v>
      </c>
      <c r="BK44" s="6">
        <f t="shared" ref="BK44" si="303">IF(BK$4-$H$4=$D35,$D38*$D43,0)</f>
        <v>0</v>
      </c>
      <c r="BL44" s="6">
        <f t="shared" ref="BL44" si="304">IF(BL$4-$H$4=$D35,$D38*$D43,0)</f>
        <v>0</v>
      </c>
      <c r="BM44" s="6">
        <f t="shared" ref="BM44" si="305">IF(BM$4-$H$4=$D35,$D38*$D43,0)</f>
        <v>0</v>
      </c>
      <c r="BN44" s="6">
        <f t="shared" ref="BN44" si="306">IF(BN$4-$H$4=$D35,$D38*$D43,0)</f>
        <v>0</v>
      </c>
      <c r="BO44" s="6">
        <f t="shared" ref="BO44" si="307">IF(BO$4-$H$4=$D35,$D38*$D43,0)</f>
        <v>0</v>
      </c>
      <c r="BP44" s="6">
        <f t="shared" ref="BP44" si="308">IF(BP$4-$H$4=$D35,$D38*$D43,0)</f>
        <v>0</v>
      </c>
      <c r="BQ44" s="6">
        <f t="shared" ref="BQ44" si="309">IF(BQ$4-$H$4=$D35,$D38*$D43,0)</f>
        <v>0</v>
      </c>
      <c r="BR44" s="6">
        <f t="shared" ref="BR44" si="310">IF(BR$4-$H$4=$D35,$D38*$D43,0)</f>
        <v>0</v>
      </c>
      <c r="BS44" s="6">
        <f t="shared" ref="BS44" si="311">IF(BS$4-$H$4=$D35,$D38*$D43,0)</f>
        <v>0</v>
      </c>
      <c r="BT44" s="6">
        <f t="shared" ref="BT44" si="312">IF(BT$4-$H$4=$D35,$D38*$D43,0)</f>
        <v>0</v>
      </c>
      <c r="BU44" s="6">
        <f t="shared" ref="BU44" si="313">IF(BU$4-$H$4=$D35,$D38*$D43,0)</f>
        <v>0</v>
      </c>
      <c r="BV44" s="6">
        <f t="shared" ref="BV44" si="314">IF(BV$4-$H$4=$D35,$D38*$D43,0)</f>
        <v>0</v>
      </c>
      <c r="BW44" s="6">
        <f t="shared" ref="BW44" si="315">IF(BW$4-$H$4=$D35,$D38*$D43,0)</f>
        <v>0</v>
      </c>
      <c r="BX44" s="6">
        <f t="shared" ref="BX44" si="316">IF(BX$4-$H$4=$D35,$D38*$D43,0)</f>
        <v>0</v>
      </c>
      <c r="BY44" s="6">
        <f t="shared" ref="BY44" si="317">IF(BY$4-$H$4=$D35,$D38*$D43,0)</f>
        <v>0</v>
      </c>
      <c r="BZ44" s="6">
        <f t="shared" ref="BZ44" si="318">IF(BZ$4-$H$4=$D35,$D38*$D43,0)</f>
        <v>0</v>
      </c>
      <c r="CA44" s="6">
        <f t="shared" ref="CA44" si="319">IF(CA$4-$H$4=$D35,$D38*$D43,0)</f>
        <v>0</v>
      </c>
      <c r="CB44" s="6">
        <f t="shared" ref="CB44" si="320">IF(CB$4-$H$4=$D35,$D38*$D43,0)</f>
        <v>0</v>
      </c>
      <c r="CC44" s="6">
        <f t="shared" ref="CC44" si="321">IF(CC$4-$H$4=$D35,$D38*$D43,0)</f>
        <v>0</v>
      </c>
      <c r="CD44" s="6">
        <f t="shared" ref="CD44" si="322">IF(CD$4-$H$4=$D35,$D38*$D43,0)</f>
        <v>0</v>
      </c>
      <c r="CE44" s="6">
        <f t="shared" ref="CE44" si="323">IF(CE$4-$H$4=$D35,$D38*$D43,0)</f>
        <v>0</v>
      </c>
      <c r="CF44" s="6">
        <f t="shared" ref="CF44" si="324">IF(CF$4-$H$4=$D35,$D38*$D43,0)</f>
        <v>0</v>
      </c>
      <c r="CG44" s="6">
        <f t="shared" ref="CG44" si="325">IF(CG$4-$H$4=$D35,$D38*$D43,0)</f>
        <v>0</v>
      </c>
      <c r="CH44" s="6">
        <f t="shared" ref="CH44" si="326">IF(CH$4-$H$4=$D35,$D38*$D43,0)</f>
        <v>0</v>
      </c>
      <c r="CI44" s="6">
        <f t="shared" ref="CI44" si="327">IF(CI$4-$H$4=$D35,$D38*$D43,0)</f>
        <v>0</v>
      </c>
      <c r="CJ44" s="6">
        <f t="shared" ref="CJ44" si="328">IF(CJ$4-$H$4=$D35,$D38*$D43,0)</f>
        <v>0</v>
      </c>
    </row>
    <row r="45" spans="1:88" x14ac:dyDescent="0.25">
      <c r="A45" s="4"/>
    </row>
    <row r="46" spans="1:88" x14ac:dyDescent="0.25">
      <c r="A46" s="4"/>
      <c r="B46" s="57" t="s">
        <v>16</v>
      </c>
      <c r="C46" s="58"/>
      <c r="D46" s="59">
        <f t="shared" ref="D46" si="329">SUM(H46:CJ46)</f>
        <v>900940182.1860255</v>
      </c>
      <c r="E46" s="57"/>
      <c r="F46" s="57"/>
      <c r="G46" s="60"/>
      <c r="H46" s="61">
        <f>IF(AND(H$4-$H$4&gt;0,H$4-$H$4&lt;=$D35),$D38*(1-$D43)*H41/4*POWER(1+H41/4,$D35)/(POWER(1+H41/4,$D35)-1),0)</f>
        <v>0</v>
      </c>
      <c r="I46" s="61">
        <f t="shared" ref="I46:BT46" si="330">IF(AND(I$4-$H$4&gt;0,I$4-$H$4&lt;=$D35),$D38*(1-$D43)*I41/4*POWER(1+I41/4,$D35)/(POWER(1+I41/4,$D35)-1),0)</f>
        <v>22523504.554650627</v>
      </c>
      <c r="J46" s="61">
        <f t="shared" si="330"/>
        <v>22523504.554650627</v>
      </c>
      <c r="K46" s="61">
        <f t="shared" si="330"/>
        <v>22523504.554650627</v>
      </c>
      <c r="L46" s="61">
        <f t="shared" si="330"/>
        <v>22523504.554650627</v>
      </c>
      <c r="M46" s="61">
        <f t="shared" si="330"/>
        <v>22523504.554650627</v>
      </c>
      <c r="N46" s="61">
        <f t="shared" si="330"/>
        <v>22523504.554650627</v>
      </c>
      <c r="O46" s="61">
        <f t="shared" si="330"/>
        <v>22523504.554650627</v>
      </c>
      <c r="P46" s="61">
        <f t="shared" si="330"/>
        <v>22523504.554650627</v>
      </c>
      <c r="Q46" s="61">
        <f t="shared" si="330"/>
        <v>22523504.554650627</v>
      </c>
      <c r="R46" s="61">
        <f t="shared" si="330"/>
        <v>22523504.554650627</v>
      </c>
      <c r="S46" s="61">
        <f t="shared" si="330"/>
        <v>22523504.554650627</v>
      </c>
      <c r="T46" s="61">
        <f t="shared" si="330"/>
        <v>22523504.554650627</v>
      </c>
      <c r="U46" s="61">
        <f t="shared" si="330"/>
        <v>22523504.554650627</v>
      </c>
      <c r="V46" s="61">
        <f t="shared" si="330"/>
        <v>22523504.554650627</v>
      </c>
      <c r="W46" s="61">
        <f t="shared" si="330"/>
        <v>22523504.554650627</v>
      </c>
      <c r="X46" s="61">
        <f t="shared" si="330"/>
        <v>22523504.554650627</v>
      </c>
      <c r="Y46" s="61">
        <f t="shared" si="330"/>
        <v>22523504.554650627</v>
      </c>
      <c r="Z46" s="61">
        <f t="shared" si="330"/>
        <v>22523504.554650627</v>
      </c>
      <c r="AA46" s="61">
        <f t="shared" si="330"/>
        <v>22523504.554650627</v>
      </c>
      <c r="AB46" s="61">
        <f t="shared" si="330"/>
        <v>22523504.554650627</v>
      </c>
      <c r="AC46" s="61">
        <f t="shared" si="330"/>
        <v>22523504.554650627</v>
      </c>
      <c r="AD46" s="61">
        <f t="shared" si="330"/>
        <v>22523504.554650627</v>
      </c>
      <c r="AE46" s="61">
        <f t="shared" si="330"/>
        <v>22523504.554650627</v>
      </c>
      <c r="AF46" s="61">
        <f t="shared" si="330"/>
        <v>22523504.554650627</v>
      </c>
      <c r="AG46" s="61">
        <f t="shared" si="330"/>
        <v>22523504.554650627</v>
      </c>
      <c r="AH46" s="61">
        <f t="shared" si="330"/>
        <v>22523504.554650627</v>
      </c>
      <c r="AI46" s="61">
        <f t="shared" si="330"/>
        <v>22523504.554650627</v>
      </c>
      <c r="AJ46" s="61">
        <f t="shared" si="330"/>
        <v>22523504.554650627</v>
      </c>
      <c r="AK46" s="61">
        <f t="shared" si="330"/>
        <v>22523504.554650627</v>
      </c>
      <c r="AL46" s="61">
        <f t="shared" si="330"/>
        <v>22523504.554650627</v>
      </c>
      <c r="AM46" s="61">
        <f t="shared" si="330"/>
        <v>22523504.554650627</v>
      </c>
      <c r="AN46" s="61">
        <f t="shared" si="330"/>
        <v>22523504.554650627</v>
      </c>
      <c r="AO46" s="61">
        <f t="shared" si="330"/>
        <v>22523504.554650627</v>
      </c>
      <c r="AP46" s="61">
        <f t="shared" si="330"/>
        <v>22523504.554650627</v>
      </c>
      <c r="AQ46" s="61">
        <f t="shared" si="330"/>
        <v>22523504.554650627</v>
      </c>
      <c r="AR46" s="61">
        <f t="shared" si="330"/>
        <v>22523504.554650627</v>
      </c>
      <c r="AS46" s="61">
        <f t="shared" si="330"/>
        <v>22523504.554650627</v>
      </c>
      <c r="AT46" s="61">
        <f t="shared" si="330"/>
        <v>22523504.554650627</v>
      </c>
      <c r="AU46" s="61">
        <f t="shared" si="330"/>
        <v>22523504.554650627</v>
      </c>
      <c r="AV46" s="61">
        <f t="shared" si="330"/>
        <v>22523504.554650627</v>
      </c>
      <c r="AW46" s="61">
        <f t="shared" si="330"/>
        <v>0</v>
      </c>
      <c r="AX46" s="61">
        <f t="shared" si="330"/>
        <v>0</v>
      </c>
      <c r="AY46" s="61">
        <f t="shared" si="330"/>
        <v>0</v>
      </c>
      <c r="AZ46" s="61">
        <f t="shared" si="330"/>
        <v>0</v>
      </c>
      <c r="BA46" s="61">
        <f t="shared" si="330"/>
        <v>0</v>
      </c>
      <c r="BB46" s="61">
        <f t="shared" si="330"/>
        <v>0</v>
      </c>
      <c r="BC46" s="61">
        <f t="shared" si="330"/>
        <v>0</v>
      </c>
      <c r="BD46" s="61">
        <f t="shared" si="330"/>
        <v>0</v>
      </c>
      <c r="BE46" s="61">
        <f t="shared" si="330"/>
        <v>0</v>
      </c>
      <c r="BF46" s="61">
        <f t="shared" si="330"/>
        <v>0</v>
      </c>
      <c r="BG46" s="61">
        <f t="shared" si="330"/>
        <v>0</v>
      </c>
      <c r="BH46" s="61">
        <f t="shared" si="330"/>
        <v>0</v>
      </c>
      <c r="BI46" s="61">
        <f t="shared" si="330"/>
        <v>0</v>
      </c>
      <c r="BJ46" s="61">
        <f t="shared" si="330"/>
        <v>0</v>
      </c>
      <c r="BK46" s="61">
        <f t="shared" si="330"/>
        <v>0</v>
      </c>
      <c r="BL46" s="61">
        <f t="shared" si="330"/>
        <v>0</v>
      </c>
      <c r="BM46" s="61">
        <f t="shared" si="330"/>
        <v>0</v>
      </c>
      <c r="BN46" s="61">
        <f t="shared" si="330"/>
        <v>0</v>
      </c>
      <c r="BO46" s="61">
        <f t="shared" si="330"/>
        <v>0</v>
      </c>
      <c r="BP46" s="61">
        <f t="shared" si="330"/>
        <v>0</v>
      </c>
      <c r="BQ46" s="61">
        <f t="shared" si="330"/>
        <v>0</v>
      </c>
      <c r="BR46" s="61">
        <f t="shared" si="330"/>
        <v>0</v>
      </c>
      <c r="BS46" s="61">
        <f t="shared" si="330"/>
        <v>0</v>
      </c>
      <c r="BT46" s="61">
        <f t="shared" si="330"/>
        <v>0</v>
      </c>
      <c r="BU46" s="61">
        <f t="shared" ref="BU46:CJ46" si="331">IF(AND(BU$4-$H$4&gt;0,BU$4-$H$4&lt;=$D35),$D38*(1-$D43)*BU41/4*POWER(1+BU41/4,$D35)/(POWER(1+BU41/4,$D35)-1),0)</f>
        <v>0</v>
      </c>
      <c r="BV46" s="61">
        <f t="shared" si="331"/>
        <v>0</v>
      </c>
      <c r="BW46" s="61">
        <f t="shared" si="331"/>
        <v>0</v>
      </c>
      <c r="BX46" s="61">
        <f t="shared" si="331"/>
        <v>0</v>
      </c>
      <c r="BY46" s="61">
        <f t="shared" si="331"/>
        <v>0</v>
      </c>
      <c r="BZ46" s="61">
        <f t="shared" si="331"/>
        <v>0</v>
      </c>
      <c r="CA46" s="61">
        <f t="shared" si="331"/>
        <v>0</v>
      </c>
      <c r="CB46" s="61">
        <f t="shared" si="331"/>
        <v>0</v>
      </c>
      <c r="CC46" s="61">
        <f t="shared" si="331"/>
        <v>0</v>
      </c>
      <c r="CD46" s="61">
        <f t="shared" si="331"/>
        <v>0</v>
      </c>
      <c r="CE46" s="61">
        <f t="shared" si="331"/>
        <v>0</v>
      </c>
      <c r="CF46" s="61">
        <f t="shared" si="331"/>
        <v>0</v>
      </c>
      <c r="CG46" s="61">
        <f t="shared" si="331"/>
        <v>0</v>
      </c>
      <c r="CH46" s="61">
        <f t="shared" si="331"/>
        <v>0</v>
      </c>
      <c r="CI46" s="61">
        <f t="shared" si="331"/>
        <v>0</v>
      </c>
      <c r="CJ46" s="61">
        <f t="shared" si="331"/>
        <v>0</v>
      </c>
    </row>
    <row r="47" spans="1:88" s="4" customFormat="1" x14ac:dyDescent="0.25">
      <c r="B47" s="35" t="s">
        <v>17</v>
      </c>
      <c r="C47" s="33"/>
      <c r="D47" s="51">
        <f>SUM(H47:CJ47)</f>
        <v>290540182.18602669</v>
      </c>
      <c r="E47" s="35"/>
      <c r="F47" s="35"/>
      <c r="G47" s="33"/>
      <c r="H47" s="37">
        <f>IF(AND(H$4-$H$4&gt;0,H$4-$H$4&lt;=$D35),($D38-SUM($G48:G48))*H41/4,0)</f>
        <v>0</v>
      </c>
      <c r="I47" s="37">
        <f>IF(AND(I$4-$H$4&gt;0,I$4-$H$4&lt;=$D35),($D38-SUM($G48:H48))*I41/4,0)</f>
        <v>11600000</v>
      </c>
      <c r="J47" s="37">
        <f>IF(AND(J$4-$H$4&gt;0,J$4-$H$4&lt;=$D35),($D38-SUM($G48:I48))*J41/4,0)</f>
        <v>11416379.183957566</v>
      </c>
      <c r="K47" s="37">
        <f>IF(AND(K$4-$H$4&gt;0,K$4-$H$4&lt;=$D35),($D38-SUM($G48:J48))*K41/4,0)</f>
        <v>11230095.866082517</v>
      </c>
      <c r="L47" s="37">
        <f>IF(AND(L$4-$H$4&gt;0,L$4-$H$4&lt;=$D35),($D38-SUM($G48:K48))*L41/4,0)</f>
        <v>11041111.44009828</v>
      </c>
      <c r="M47" s="37">
        <f>IF(AND(M$4-$H$4&gt;0,M$4-$H$4&lt;=$D35),($D38-SUM($G48:L48))*M41/4,0)</f>
        <v>10849386.73993727</v>
      </c>
      <c r="N47" s="37">
        <f>IF(AND(N$4-$H$4&gt;0,N$4-$H$4&lt;=$D35),($D38-SUM($G48:M48))*N41/4,0)</f>
        <v>10654882.031623928</v>
      </c>
      <c r="O47" s="37">
        <f>IF(AND(O$4-$H$4&gt;0,O$4-$H$4&lt;=$D35),($D38-SUM($G48:N48))*O41/4,0)</f>
        <v>10457557.00504004</v>
      </c>
      <c r="P47" s="37">
        <f>IF(AND(P$4-$H$4&gt;0,P$4-$H$4&lt;=$D35),($D38-SUM($G48:O48))*P41/4,0)</f>
        <v>10257370.765570685</v>
      </c>
      <c r="Q47" s="37">
        <f>IF(AND(Q$4-$H$4&gt;0,Q$4-$H$4&lt;=$D35),($D38-SUM($G48:P48))*Q41/4,0)</f>
        <v>10054281.825629028</v>
      </c>
      <c r="R47" s="37">
        <f>IF(AND(R$4-$H$4&gt;0,R$4-$H$4&lt;=$D35),($D38-SUM($G48:Q48))*R41/4,0)</f>
        <v>9848248.0960582122</v>
      </c>
      <c r="S47" s="37">
        <f>IF(AND(S$4-$H$4&gt;0,S$4-$H$4&lt;=$D35),($D38-SUM($G48:R48))*S41/4,0)</f>
        <v>9639226.8774086237</v>
      </c>
      <c r="T47" s="37">
        <f>IF(AND(T$4-$H$4&gt;0,T$4-$H$4&lt;=$D35),($D38-SUM($G48:S48))*T41/4,0)</f>
        <v>9427174.8510886151</v>
      </c>
      <c r="U47" s="37">
        <f>IF(AND(U$4-$H$4&gt;0,U$4-$H$4&lt;=$D35),($D38-SUM($G48:T48))*U41/4,0)</f>
        <v>9212048.0703869667</v>
      </c>
      <c r="V47" s="37">
        <f>IF(AND(V$4-$H$4&gt;0,V$4-$H$4&lt;=$D35),($D38-SUM($G48:U48))*V41/4,0)</f>
        <v>8993801.9513651431</v>
      </c>
      <c r="W47" s="37">
        <f>IF(AND(W$4-$H$4&gt;0,W$4-$H$4&lt;=$D35),($D38-SUM($G48:V48))*W41/4,0)</f>
        <v>8772391.2636175025</v>
      </c>
      <c r="X47" s="37">
        <f>IF(AND(X$4-$H$4&gt;0,X$4-$H$4&lt;=$D35),($D38-SUM($G48:W48))*X41/4,0)</f>
        <v>8547770.1208975222</v>
      </c>
      <c r="Y47" s="37">
        <f>IF(AND(Y$4-$H$4&gt;0,Y$4-$H$4&lt;=$D35),($D38-SUM($G48:X48))*Y41/4,0)</f>
        <v>8319891.9716081033</v>
      </c>
      <c r="Z47" s="37">
        <f>IF(AND(Z$4-$H$4&gt;0,Z$4-$H$4&lt;=$D35),($D38-SUM($G48:Y48))*Z41/4,0)</f>
        <v>8088709.5891539846</v>
      </c>
      <c r="AA47" s="37">
        <f>IF(AND(AA$4-$H$4&gt;0,AA$4-$H$4&lt;=$D35),($D38-SUM($G48:Z48))*AA41/4,0)</f>
        <v>7854175.0621542847</v>
      </c>
      <c r="AB47" s="37">
        <f>IF(AND(AB$4-$H$4&gt;0,AB$4-$H$4&lt;=$D35),($D38-SUM($G48:AA48))*AB41/4,0)</f>
        <v>7616239.7845130879</v>
      </c>
      <c r="AC47" s="37">
        <f>IF(AND(AC$4-$H$4&gt;0,AC$4-$H$4&lt;=$D35),($D38-SUM($G48:AB48))*AC41/4,0)</f>
        <v>7374854.4453460928</v>
      </c>
      <c r="AD47" s="37">
        <f>IF(AND(AD$4-$H$4&gt;0,AD$4-$H$4&lt;=$D35),($D38-SUM($G48:AC48))*AD41/4,0)</f>
        <v>7129969.0187611775</v>
      </c>
      <c r="AE47" s="37">
        <f>IF(AND(AE$4-$H$4&gt;0,AE$4-$H$4&lt;=$D35),($D38-SUM($G48:AD48))*AE41/4,0)</f>
        <v>6881532.7534907805</v>
      </c>
      <c r="AF47" s="37">
        <f>IF(AND(AF$4-$H$4&gt;0,AF$4-$H$4&lt;=$D35),($D38-SUM($G48:AE48))*AF41/4,0)</f>
        <v>6629494.1623739619</v>
      </c>
      <c r="AG47" s="37">
        <f>IF(AND(AG$4-$H$4&gt;0,AG$4-$H$4&lt;=$D35),($D38-SUM($G48:AF48))*AG41/4,0)</f>
        <v>6373801.0116859507</v>
      </c>
      <c r="AH47" s="37">
        <f>IF(AND(AH$4-$H$4&gt;0,AH$4-$H$4&lt;=$D35),($D38-SUM($G48:AG48))*AH41/4,0)</f>
        <v>6114400.3103129631</v>
      </c>
      <c r="AI47" s="37">
        <f>IF(AND(AI$4-$H$4&gt;0,AI$4-$H$4&lt;=$D35),($D38-SUM($G48:AH48))*AI41/4,0)</f>
        <v>5851238.2987700664</v>
      </c>
      <c r="AJ47" s="37">
        <f>IF(AND(AJ$4-$H$4&gt;0,AJ$4-$H$4&lt;=$D35),($D38-SUM($G48:AI48))*AJ41/4,0)</f>
        <v>5584260.4380597984</v>
      </c>
      <c r="AK47" s="37">
        <f>IF(AND(AK$4-$H$4&gt;0,AK$4-$H$4&lt;=$D35),($D38-SUM($G48:AJ48))*AK41/4,0)</f>
        <v>5313411.3983692313</v>
      </c>
      <c r="AL47" s="37">
        <f>IF(AND(AL$4-$H$4&gt;0,AL$4-$H$4&lt;=$D35),($D38-SUM($G48:AK48))*AL41/4,0)</f>
        <v>5038635.0476031508</v>
      </c>
      <c r="AM47" s="37">
        <f>IF(AND(AM$4-$H$4&gt;0,AM$4-$H$4&lt;=$D35),($D38-SUM($G48:AL48))*AM41/4,0)</f>
        <v>4759874.439750962</v>
      </c>
      <c r="AN47" s="37">
        <f>IF(AND(AN$4-$H$4&gt;0,AN$4-$H$4&lt;=$D35),($D38-SUM($G48:AM48))*AN41/4,0)</f>
        <v>4477071.8030849174</v>
      </c>
      <c r="AO47" s="37">
        <f>IF(AND(AO$4-$H$4&gt;0,AO$4-$H$4&lt;=$D35),($D38-SUM($G48:AN48))*AO41/4,0)</f>
        <v>4190168.5281872149</v>
      </c>
      <c r="AP47" s="37">
        <f>IF(AND(AP$4-$H$4&gt;0,AP$4-$H$4&lt;=$D35),($D38-SUM($G48:AO48))*AP41/4,0)</f>
        <v>3899105.155803496</v>
      </c>
      <c r="AQ47" s="37">
        <f>IF(AND(AQ$4-$H$4&gt;0,AQ$4-$H$4&lt;=$D35),($D38-SUM($G48:AP48))*AQ41/4,0)</f>
        <v>3603821.3645202126</v>
      </c>
      <c r="AR47" s="37">
        <f>IF(AND(AR$4-$H$4&gt;0,AR$4-$H$4&lt;=$D35),($D38-SUM($G48:AQ48))*AR41/4,0)</f>
        <v>3304255.9582633208</v>
      </c>
      <c r="AS47" s="37">
        <f>IF(AND(AS$4-$H$4&gt;0,AS$4-$H$4&lt;=$D35),($D38-SUM($G48:AR48))*AS41/4,0)</f>
        <v>3000346.8536157054</v>
      </c>
      <c r="AT47" s="37">
        <f>IF(AND(AT$4-$H$4&gt;0,AT$4-$H$4&lt;=$D35),($D38-SUM($G48:AS48))*AT41/4,0)</f>
        <v>2692031.0669506993</v>
      </c>
      <c r="AU47" s="37">
        <f>IF(AND(AU$4-$H$4&gt;0,AU$4-$H$4&lt;=$D35),($D38-SUM($G48:AT48))*AU41/4,0)</f>
        <v>2379244.7013790496</v>
      </c>
      <c r="AV47" s="37">
        <f>IF(AND(AV$4-$H$4&gt;0,AV$4-$H$4&lt;=$D35),($D38-SUM($G48:AU48))*AV41/4,0)</f>
        <v>2061922.9335066115</v>
      </c>
      <c r="AW47" s="37">
        <f>IF(AND(AW$4-$H$4&gt;0,AW$4-$H$4&lt;=$D35),($D38-SUM($G48:AV48))*AW41/4,0)</f>
        <v>0</v>
      </c>
      <c r="AX47" s="37">
        <f>IF(AND(AX$4-$H$4&gt;0,AX$4-$H$4&lt;=$D35),($D38-SUM($G48:AW48))*AX41/4,0)</f>
        <v>0</v>
      </c>
      <c r="AY47" s="37">
        <f>IF(AND(AY$4-$H$4&gt;0,AY$4-$H$4&lt;=$D35),($D38-SUM($G48:AX48))*AY41/4,0)</f>
        <v>0</v>
      </c>
      <c r="AZ47" s="37">
        <f>IF(AND(AZ$4-$H$4&gt;0,AZ$4-$H$4&lt;=$D35),($D38-SUM($G48:AY48))*AZ41/4,0)</f>
        <v>0</v>
      </c>
      <c r="BA47" s="37">
        <f>IF(AND(BA$4-$H$4&gt;0,BA$4-$H$4&lt;=$D35),($D38-SUM($G48:AZ48))*BA41/4,0)</f>
        <v>0</v>
      </c>
      <c r="BB47" s="37">
        <f>IF(AND(BB$4-$H$4&gt;0,BB$4-$H$4&lt;=$D35),($D38-SUM($G48:BA48))*BB41/4,0)</f>
        <v>0</v>
      </c>
      <c r="BC47" s="37">
        <f>IF(AND(BC$4-$H$4&gt;0,BC$4-$H$4&lt;=$D35),($D38-SUM($G48:BB48))*BC41/4,0)</f>
        <v>0</v>
      </c>
      <c r="BD47" s="37">
        <f>IF(AND(BD$4-$H$4&gt;0,BD$4-$H$4&lt;=$D35),($D38-SUM($G48:BC48))*BD41/4,0)</f>
        <v>0</v>
      </c>
      <c r="BE47" s="37">
        <f>IF(AND(BE$4-$H$4&gt;0,BE$4-$H$4&lt;=$D35),($D38-SUM($G48:BD48))*BE41/4,0)</f>
        <v>0</v>
      </c>
      <c r="BF47" s="37">
        <f>IF(AND(BF$4-$H$4&gt;0,BF$4-$H$4&lt;=$D35),($D38-SUM($G48:BE48))*BF41/4,0)</f>
        <v>0</v>
      </c>
      <c r="BG47" s="37">
        <f>IF(AND(BG$4-$H$4&gt;0,BG$4-$H$4&lt;=$D35),($D38-SUM($G48:BF48))*BG41/4,0)</f>
        <v>0</v>
      </c>
      <c r="BH47" s="37">
        <f>IF(AND(BH$4-$H$4&gt;0,BH$4-$H$4&lt;=$D35),($D38-SUM($G48:BG48))*BH41/4,0)</f>
        <v>0</v>
      </c>
      <c r="BI47" s="37">
        <f>IF(AND(BI$4-$H$4&gt;0,BI$4-$H$4&lt;=$D35),($D38-SUM($G48:BH48))*BI41/4,0)</f>
        <v>0</v>
      </c>
      <c r="BJ47" s="37">
        <f>IF(AND(BJ$4-$H$4&gt;0,BJ$4-$H$4&lt;=$D35),($D38-SUM($G48:BI48))*BJ41/4,0)</f>
        <v>0</v>
      </c>
      <c r="BK47" s="37">
        <f>IF(AND(BK$4-$H$4&gt;0,BK$4-$H$4&lt;=$D35),($D38-SUM($G48:BJ48))*BK41/4,0)</f>
        <v>0</v>
      </c>
      <c r="BL47" s="37">
        <f>IF(AND(BL$4-$H$4&gt;0,BL$4-$H$4&lt;=$D35),($D38-SUM($G48:BK48))*BL41/4,0)</f>
        <v>0</v>
      </c>
      <c r="BM47" s="37">
        <f>IF(AND(BM$4-$H$4&gt;0,BM$4-$H$4&lt;=$D35),($D38-SUM($G48:BL48))*BM41/4,0)</f>
        <v>0</v>
      </c>
      <c r="BN47" s="37">
        <f>IF(AND(BN$4-$H$4&gt;0,BN$4-$H$4&lt;=$D35),($D38-SUM($G48:BM48))*BN41/4,0)</f>
        <v>0</v>
      </c>
      <c r="BO47" s="37">
        <f>IF(AND(BO$4-$H$4&gt;0,BO$4-$H$4&lt;=$D35),($D38-SUM($G48:BN48))*BO41/4,0)</f>
        <v>0</v>
      </c>
      <c r="BP47" s="37">
        <f>IF(AND(BP$4-$H$4&gt;0,BP$4-$H$4&lt;=$D35),($D38-SUM($G48:BO48))*BP41/4,0)</f>
        <v>0</v>
      </c>
      <c r="BQ47" s="37">
        <f>IF(AND(BQ$4-$H$4&gt;0,BQ$4-$H$4&lt;=$D35),($D38-SUM($G48:BP48))*BQ41/4,0)</f>
        <v>0</v>
      </c>
      <c r="BR47" s="37">
        <f>IF(AND(BR$4-$H$4&gt;0,BR$4-$H$4&lt;=$D35),($D38-SUM($G48:BQ48))*BR41/4,0)</f>
        <v>0</v>
      </c>
      <c r="BS47" s="37">
        <f>IF(AND(BS$4-$H$4&gt;0,BS$4-$H$4&lt;=$D35),($D38-SUM($G48:BR48))*BS41/4,0)</f>
        <v>0</v>
      </c>
      <c r="BT47" s="37">
        <f>IF(AND(BT$4-$H$4&gt;0,BT$4-$H$4&lt;=$D35),($D38-SUM($G48:BS48))*BT41/4,0)</f>
        <v>0</v>
      </c>
      <c r="BU47" s="37">
        <f>IF(AND(BU$4-$H$4&gt;0,BU$4-$H$4&lt;=$D35),($D38-SUM($G48:BT48))*BU41/4,0)</f>
        <v>0</v>
      </c>
      <c r="BV47" s="37">
        <f>IF(AND(BV$4-$H$4&gt;0,BV$4-$H$4&lt;=$D35),($D38-SUM($G48:BU48))*BV41/4,0)</f>
        <v>0</v>
      </c>
      <c r="BW47" s="37">
        <f>IF(AND(BW$4-$H$4&gt;0,BW$4-$H$4&lt;=$D35),($D38-SUM($G48:BV48))*BW41/4,0)</f>
        <v>0</v>
      </c>
      <c r="BX47" s="37">
        <f>IF(AND(BX$4-$H$4&gt;0,BX$4-$H$4&lt;=$D35),($D38-SUM($G48:BW48))*BX41/4,0)</f>
        <v>0</v>
      </c>
      <c r="BY47" s="37">
        <f>IF(AND(BY$4-$H$4&gt;0,BY$4-$H$4&lt;=$D35),($D38-SUM($G48:BX48))*BY41/4,0)</f>
        <v>0</v>
      </c>
      <c r="BZ47" s="37">
        <f>IF(AND(BZ$4-$H$4&gt;0,BZ$4-$H$4&lt;=$D35),($D38-SUM($G48:BY48))*BZ41/4,0)</f>
        <v>0</v>
      </c>
      <c r="CA47" s="37">
        <f>IF(AND(CA$4-$H$4&gt;0,CA$4-$H$4&lt;=$D35),($D38-SUM($G48:BZ48))*CA41/4,0)</f>
        <v>0</v>
      </c>
      <c r="CB47" s="37">
        <f>IF(AND(CB$4-$H$4&gt;0,CB$4-$H$4&lt;=$D35),($D38-SUM($G48:CA48))*CB41/4,0)</f>
        <v>0</v>
      </c>
      <c r="CC47" s="37">
        <f>IF(AND(CC$4-$H$4&gt;0,CC$4-$H$4&lt;=$D35),($D38-SUM($G48:CB48))*CC41/4,0)</f>
        <v>0</v>
      </c>
      <c r="CD47" s="37">
        <f>IF(AND(CD$4-$H$4&gt;0,CD$4-$H$4&lt;=$D35),($D38-SUM($G48:CC48))*CD41/4,0)</f>
        <v>0</v>
      </c>
      <c r="CE47" s="37">
        <f>IF(AND(CE$4-$H$4&gt;0,CE$4-$H$4&lt;=$D35),($D38-SUM($G48:CD48))*CE41/4,0)</f>
        <v>0</v>
      </c>
      <c r="CF47" s="37">
        <f>IF(AND(CF$4-$H$4&gt;0,CF$4-$H$4&lt;=$D35),($D38-SUM($G48:CE48))*CF41/4,0)</f>
        <v>0</v>
      </c>
      <c r="CG47" s="37">
        <f>IF(AND(CG$4-$H$4&gt;0,CG$4-$H$4&lt;=$D35),($D38-SUM($G48:CF48))*CG41/4,0)</f>
        <v>0</v>
      </c>
      <c r="CH47" s="37">
        <f>IF(AND(CH$4-$H$4&gt;0,CH$4-$H$4&lt;=$D35),($D38-SUM($G48:CG48))*CH41/4,0)</f>
        <v>0</v>
      </c>
      <c r="CI47" s="37">
        <f>IF(AND(CI$4-$H$4&gt;0,CI$4-$H$4&lt;=$D35),($D38-SUM($G48:CH48))*CI41/4,0)</f>
        <v>0</v>
      </c>
      <c r="CJ47" s="37">
        <f>IF(AND(CJ$4-$H$4&gt;0,CJ$4-$H$4&lt;=$D35),($D38-SUM($G48:CI48))*CJ41/4,0)</f>
        <v>0</v>
      </c>
    </row>
    <row r="48" spans="1:88" s="4" customFormat="1" x14ac:dyDescent="0.25">
      <c r="B48" s="35" t="s">
        <v>14</v>
      </c>
      <c r="C48" s="33"/>
      <c r="D48" s="51">
        <f t="shared" ref="D48" si="332">SUM(H48:CJ48)</f>
        <v>680000000</v>
      </c>
      <c r="E48" s="35"/>
      <c r="F48" s="35"/>
      <c r="G48" s="33"/>
      <c r="H48" s="37">
        <f>IF(H$4=$D35,$D38*(1-$D43)-SUM($G48:G48),IF(AND(H$4-$H$4&gt;0,H$4-$H$4&lt;=$D35),H46-IF(AND(H$4-$H$4&gt;0,H$4-$H$4&lt;=$D35),($D38-$D44-SUM($G48:G48))*H41/4,0),0))</f>
        <v>0</v>
      </c>
      <c r="I48" s="37">
        <f>IF(I$4=$D35,$D38*(1-$D43)-SUM($G48:H48),IF(AND(I$4-$H$4&gt;0,I$4-$H$4&lt;=$D35),I46-IF(AND(I$4-$H$4&gt;0,I$4-$H$4&lt;=$D35),($D38-$D44-SUM($G48:H48))*I41/4,0),0))</f>
        <v>12663504.554650627</v>
      </c>
      <c r="J48" s="37">
        <f>IF(J$4=$D35,$D38*(1-$D43)-SUM($G48:I48),IF(AND(J$4-$H$4&gt;0,J$4-$H$4&lt;=$D35),J46-IF(AND(J$4-$H$4&gt;0,J$4-$H$4&lt;=$D35),($D38-$D44-SUM($G48:I48))*J41/4,0),0))</f>
        <v>12847125.370693062</v>
      </c>
      <c r="K48" s="37">
        <f>IF(K$4=$D35,$D38*(1-$D43)-SUM($G48:J48),IF(AND(K$4-$H$4&gt;0,K$4-$H$4&lt;=$D35),K46-IF(AND(K$4-$H$4&gt;0,K$4-$H$4&lt;=$D35),($D38-$D44-SUM($G48:J48))*K41/4,0),0))</f>
        <v>13033408.68856811</v>
      </c>
      <c r="L48" s="37">
        <f>IF(L$4=$D35,$D38*(1-$D43)-SUM($G48:K48),IF(AND(L$4-$H$4&gt;0,L$4-$H$4&lt;=$D35),L46-IF(AND(L$4-$H$4&gt;0,L$4-$H$4&lt;=$D35),($D38-$D44-SUM($G48:K48))*L41/4,0),0))</f>
        <v>13222393.114552347</v>
      </c>
      <c r="M48" s="37">
        <f>IF(M$4=$D35,$D38*(1-$D43)-SUM($G48:L48),IF(AND(M$4-$H$4&gt;0,M$4-$H$4&lt;=$D35),M46-IF(AND(M$4-$H$4&gt;0,M$4-$H$4&lt;=$D35),($D38-$D44-SUM($G48:L48))*M41/4,0),0))</f>
        <v>13414117.814713357</v>
      </c>
      <c r="N48" s="37">
        <f>IF(N$4=$D35,$D38*(1-$D43)-SUM($G48:M48),IF(AND(N$4-$H$4&gt;0,N$4-$H$4&lt;=$D35),N46-IF(AND(N$4-$H$4&gt;0,N$4-$H$4&lt;=$D35),($D38-$D44-SUM($G48:M48))*N41/4,0),0))</f>
        <v>13608622.523026701</v>
      </c>
      <c r="O48" s="37">
        <f>IF(O$4=$D35,$D38*(1-$D43)-SUM($G48:N48),IF(AND(O$4-$H$4&gt;0,O$4-$H$4&lt;=$D35),O46-IF(AND(O$4-$H$4&gt;0,O$4-$H$4&lt;=$D35),($D38-$D44-SUM($G48:N48))*O41/4,0),0))</f>
        <v>13805947.549610587</v>
      </c>
      <c r="P48" s="37">
        <f>IF(P$4=$D35,$D38*(1-$D43)-SUM($G48:O48),IF(AND(P$4-$H$4&gt;0,P$4-$H$4&lt;=$D35),P46-IF(AND(P$4-$H$4&gt;0,P$4-$H$4&lt;=$D35),($D38-$D44-SUM($G48:O48))*P41/4,0),0))</f>
        <v>14006133.789079942</v>
      </c>
      <c r="Q48" s="37">
        <f>IF(Q$4=$D35,$D38*(1-$D43)-SUM($G48:P48),IF(AND(Q$4-$H$4&gt;0,Q$4-$H$4&lt;=$D35),Q46-IF(AND(Q$4-$H$4&gt;0,Q$4-$H$4&lt;=$D35),($D38-$D44-SUM($G48:P48))*Q41/4,0),0))</f>
        <v>14209222.7290216</v>
      </c>
      <c r="R48" s="37">
        <f>IF(R$4=$D35,$D38*(1-$D43)-SUM($G48:Q48),IF(AND(R$4-$H$4&gt;0,R$4-$H$4&lt;=$D35),R46-IF(AND(R$4-$H$4&gt;0,R$4-$H$4&lt;=$D35),($D38-$D44-SUM($G48:Q48))*R41/4,0),0))</f>
        <v>14415256.458592415</v>
      </c>
      <c r="S48" s="37">
        <f>IF(S$4=$D35,$D38*(1-$D43)-SUM($G48:R48),IF(AND(S$4-$H$4&gt;0,S$4-$H$4&lt;=$D35),S46-IF(AND(S$4-$H$4&gt;0,S$4-$H$4&lt;=$D35),($D38-$D44-SUM($G48:R48))*S41/4,0),0))</f>
        <v>14624277.677242003</v>
      </c>
      <c r="T48" s="37">
        <f>IF(T$4=$D35,$D38*(1-$D43)-SUM($G48:S48),IF(AND(T$4-$H$4&gt;0,T$4-$H$4&lt;=$D35),T46-IF(AND(T$4-$H$4&gt;0,T$4-$H$4&lt;=$D35),($D38-$D44-SUM($G48:S48))*T41/4,0),0))</f>
        <v>14836329.703562012</v>
      </c>
      <c r="U48" s="37">
        <f>IF(U$4=$D35,$D38*(1-$D43)-SUM($G48:T48),IF(AND(U$4-$H$4&gt;0,U$4-$H$4&lt;=$D35),U46-IF(AND(U$4-$H$4&gt;0,U$4-$H$4&lt;=$D35),($D38-$D44-SUM($G48:T48))*U41/4,0),0))</f>
        <v>15051456.484263662</v>
      </c>
      <c r="V48" s="37">
        <f>IF(V$4=$D35,$D38*(1-$D43)-SUM($G48:U48),IF(AND(V$4-$H$4&gt;0,V$4-$H$4&lt;=$D35),V46-IF(AND(V$4-$H$4&gt;0,V$4-$H$4&lt;=$D35),($D38-$D44-SUM($G48:U48))*V41/4,0),0))</f>
        <v>15269702.603285484</v>
      </c>
      <c r="W48" s="37">
        <f>IF(W$4=$D35,$D38*(1-$D43)-SUM($G48:V48),IF(AND(W$4-$H$4&gt;0,W$4-$H$4&lt;=$D35),W46-IF(AND(W$4-$H$4&gt;0,W$4-$H$4&lt;=$D35),($D38-$D44-SUM($G48:V48))*W41/4,0),0))</f>
        <v>15491113.291033125</v>
      </c>
      <c r="X48" s="37">
        <f>IF(X$4=$D35,$D38*(1-$D43)-SUM($G48:W48),IF(AND(X$4-$H$4&gt;0,X$4-$H$4&lt;=$D35),X46-IF(AND(X$4-$H$4&gt;0,X$4-$H$4&lt;=$D35),($D38-$D44-SUM($G48:W48))*X41/4,0),0))</f>
        <v>15715734.433753105</v>
      </c>
      <c r="Y48" s="37">
        <f>IF(Y$4=$D35,$D38*(1-$D43)-SUM($G48:X48),IF(AND(Y$4-$H$4&gt;0,Y$4-$H$4&lt;=$D35),Y46-IF(AND(Y$4-$H$4&gt;0,Y$4-$H$4&lt;=$D35),($D38-$D44-SUM($G48:X48))*Y41/4,0),0))</f>
        <v>15943612.583042525</v>
      </c>
      <c r="Z48" s="37">
        <f>IF(Z$4=$D35,$D38*(1-$D43)-SUM($G48:Y48),IF(AND(Z$4-$H$4&gt;0,Z$4-$H$4&lt;=$D35),Z46-IF(AND(Z$4-$H$4&gt;0,Z$4-$H$4&lt;=$D35),($D38-$D44-SUM($G48:Y48))*Z41/4,0),0))</f>
        <v>16174794.965496641</v>
      </c>
      <c r="AA48" s="37">
        <f>IF(AA$4=$D35,$D38*(1-$D43)-SUM($G48:Z48),IF(AND(AA$4-$H$4&gt;0,AA$4-$H$4&lt;=$D35),AA46-IF(AND(AA$4-$H$4&gt;0,AA$4-$H$4&lt;=$D35),($D38-$D44-SUM($G48:Z48))*AA41/4,0),0))</f>
        <v>16409329.492496341</v>
      </c>
      <c r="AB48" s="37">
        <f>IF(AB$4=$D35,$D38*(1-$D43)-SUM($G48:AA48),IF(AND(AB$4-$H$4&gt;0,AB$4-$H$4&lt;=$D35),AB46-IF(AND(AB$4-$H$4&gt;0,AB$4-$H$4&lt;=$D35),($D38-$D44-SUM($G48:AA48))*AB41/4,0),0))</f>
        <v>16647264.770137539</v>
      </c>
      <c r="AC48" s="37">
        <f>IF(AC$4=$D35,$D38*(1-$D43)-SUM($G48:AB48),IF(AND(AC$4-$H$4&gt;0,AC$4-$H$4&lt;=$D35),AC46-IF(AND(AC$4-$H$4&gt;0,AC$4-$H$4&lt;=$D35),($D38-$D44-SUM($G48:AB48))*AC41/4,0),0))</f>
        <v>16888650.109304532</v>
      </c>
      <c r="AD48" s="37">
        <f>IF(AD$4=$D35,$D38*(1-$D43)-SUM($G48:AC48),IF(AND(AD$4-$H$4&gt;0,AD$4-$H$4&lt;=$D35),AD46-IF(AND(AD$4-$H$4&gt;0,AD$4-$H$4&lt;=$D35),($D38-$D44-SUM($G48:AC48))*AD41/4,0),0))</f>
        <v>17133535.53588945</v>
      </c>
      <c r="AE48" s="37">
        <f>IF(AE$4=$D35,$D38*(1-$D43)-SUM($G48:AD48),IF(AND(AE$4-$H$4&gt;0,AE$4-$H$4&lt;=$D35),AE46-IF(AND(AE$4-$H$4&gt;0,AE$4-$H$4&lt;=$D35),($D38-$D44-SUM($G48:AD48))*AE41/4,0),0))</f>
        <v>17381971.801159848</v>
      </c>
      <c r="AF48" s="37">
        <f>IF(AF$4=$D35,$D38*(1-$D43)-SUM($G48:AE48),IF(AND(AF$4-$H$4&gt;0,AF$4-$H$4&lt;=$D35),AF46-IF(AND(AF$4-$H$4&gt;0,AF$4-$H$4&lt;=$D35),($D38-$D44-SUM($G48:AE48))*AF41/4,0),0))</f>
        <v>17634010.392276667</v>
      </c>
      <c r="AG48" s="37">
        <f>IF(AG$4=$D35,$D38*(1-$D43)-SUM($G48:AF48),IF(AND(AG$4-$H$4&gt;0,AG$4-$H$4&lt;=$D35),AG46-IF(AND(AG$4-$H$4&gt;0,AG$4-$H$4&lt;=$D35),($D38-$D44-SUM($G48:AF48))*AG41/4,0),0))</f>
        <v>17889703.542964675</v>
      </c>
      <c r="AH48" s="37">
        <f>IF(AH$4=$D35,$D38*(1-$D43)-SUM($G48:AG48),IF(AND(AH$4-$H$4&gt;0,AH$4-$H$4&lt;=$D35),AH46-IF(AND(AH$4-$H$4&gt;0,AH$4-$H$4&lt;=$D35),($D38-$D44-SUM($G48:AG48))*AH41/4,0),0))</f>
        <v>18149104.244337663</v>
      </c>
      <c r="AI48" s="37">
        <f>IF(AI$4=$D35,$D38*(1-$D43)-SUM($G48:AH48),IF(AND(AI$4-$H$4&gt;0,AI$4-$H$4&lt;=$D35),AI46-IF(AND(AI$4-$H$4&gt;0,AI$4-$H$4&lt;=$D35),($D38-$D44-SUM($G48:AH48))*AI41/4,0),0))</f>
        <v>18412266.255880561</v>
      </c>
      <c r="AJ48" s="37">
        <f>IF(AJ$4=$D35,$D38*(1-$D43)-SUM($G48:AI48),IF(AND(AJ$4-$H$4&gt;0,AJ$4-$H$4&lt;=$D35),AJ46-IF(AND(AJ$4-$H$4&gt;0,AJ$4-$H$4&lt;=$D35),($D38-$D44-SUM($G48:AI48))*AJ41/4,0),0))</f>
        <v>18679244.116590828</v>
      </c>
      <c r="AK48" s="37">
        <f>IF(AK$4=$D35,$D38*(1-$D43)-SUM($G48:AJ48),IF(AND(AK$4-$H$4&gt;0,AK$4-$H$4&lt;=$D35),AK46-IF(AND(AK$4-$H$4&gt;0,AK$4-$H$4&lt;=$D35),($D38-$D44-SUM($G48:AJ48))*AK41/4,0),0))</f>
        <v>18950093.156281397</v>
      </c>
      <c r="AL48" s="37">
        <f>IF(AL$4=$D35,$D38*(1-$D43)-SUM($G48:AK48),IF(AND(AL$4-$H$4&gt;0,AL$4-$H$4&lt;=$D35),AL46-IF(AND(AL$4-$H$4&gt;0,AL$4-$H$4&lt;=$D35),($D38-$D44-SUM($G48:AK48))*AL41/4,0),0))</f>
        <v>19224869.507047474</v>
      </c>
      <c r="AM48" s="37">
        <f>IF(AM$4=$D35,$D38*(1-$D43)-SUM($G48:AL48),IF(AND(AM$4-$H$4&gt;0,AM$4-$H$4&lt;=$D35),AM46-IF(AND(AM$4-$H$4&gt;0,AM$4-$H$4&lt;=$D35),($D38-$D44-SUM($G48:AL48))*AM41/4,0),0))</f>
        <v>19503630.114899665</v>
      </c>
      <c r="AN48" s="37">
        <f>IF(AN$4=$D35,$D38*(1-$D43)-SUM($G48:AM48),IF(AND(AN$4-$H$4&gt;0,AN$4-$H$4&lt;=$D35),AN46-IF(AND(AN$4-$H$4&gt;0,AN$4-$H$4&lt;=$D35),($D38-$D44-SUM($G48:AM48))*AN41/4,0),0))</f>
        <v>19786432.75156571</v>
      </c>
      <c r="AO48" s="37">
        <f>IF(AO$4=$D35,$D38*(1-$D43)-SUM($G48:AN48),IF(AND(AO$4-$H$4&gt;0,AO$4-$H$4&lt;=$D35),AO46-IF(AND(AO$4-$H$4&gt;0,AO$4-$H$4&lt;=$D35),($D38-$D44-SUM($G48:AN48))*AO41/4,0),0))</f>
        <v>20073336.026463412</v>
      </c>
      <c r="AP48" s="37">
        <f>IF(AP$4=$D35,$D38*(1-$D43)-SUM($G48:AO48),IF(AND(AP$4-$H$4&gt;0,AP$4-$H$4&lt;=$D35),AP46-IF(AND(AP$4-$H$4&gt;0,AP$4-$H$4&lt;=$D35),($D38-$D44-SUM($G48:AO48))*AP41/4,0),0))</f>
        <v>20364399.398847133</v>
      </c>
      <c r="AQ48" s="37">
        <f>IF(AQ$4=$D35,$D38*(1-$D43)-SUM($G48:AP48),IF(AND(AQ$4-$H$4&gt;0,AQ$4-$H$4&lt;=$D35),AQ46-IF(AND(AQ$4-$H$4&gt;0,AQ$4-$H$4&lt;=$D35),($D38-$D44-SUM($G48:AP48))*AQ41/4,0),0))</f>
        <v>20659683.190130413</v>
      </c>
      <c r="AR48" s="37">
        <f>IF(AR$4=$D35,$D38*(1-$D43)-SUM($G48:AQ48),IF(AND(AR$4-$H$4&gt;0,AR$4-$H$4&lt;=$D35),AR46-IF(AND(AR$4-$H$4&gt;0,AR$4-$H$4&lt;=$D35),($D38-$D44-SUM($G48:AQ48))*AR41/4,0),0))</f>
        <v>20959248.596387304</v>
      </c>
      <c r="AS48" s="37">
        <f>IF(AS$4=$D35,$D38*(1-$D43)-SUM($G48:AR48),IF(AND(AS$4-$H$4&gt;0,AS$4-$H$4&lt;=$D35),AS46-IF(AND(AS$4-$H$4&gt;0,AS$4-$H$4&lt;=$D35),($D38-$D44-SUM($G48:AR48))*AS41/4,0),0))</f>
        <v>21263157.701034922</v>
      </c>
      <c r="AT48" s="37">
        <f>IF(AT$4=$D35,$D38*(1-$D43)-SUM($G48:AS48),IF(AND(AT$4-$H$4&gt;0,AT$4-$H$4&lt;=$D35),AT46-IF(AND(AT$4-$H$4&gt;0,AT$4-$H$4&lt;=$D35),($D38-$D44-SUM($G48:AS48))*AT41/4,0),0))</f>
        <v>21571473.487699926</v>
      </c>
      <c r="AU48" s="37">
        <f>IF(AU$4=$D35,$D38*(1-$D43)-SUM($G48:AT48),IF(AND(AU$4-$H$4&gt;0,AU$4-$H$4&lt;=$D35),AU46-IF(AND(AU$4-$H$4&gt;0,AU$4-$H$4&lt;=$D35),($D38-$D44-SUM($G48:AT48))*AU41/4,0),0))</f>
        <v>21884259.853271578</v>
      </c>
      <c r="AV48" s="37">
        <f>IF(AV$4=$D35,$D38*(1-$D43)-SUM($G48:AU48),IF(AND(AV$4-$H$4&gt;0,AV$4-$H$4&lt;=$D35),AV46-IF(AND(AV$4-$H$4&gt;0,AV$4-$H$4&lt;=$D35),($D38-$D44-SUM($G48:AU48))*AV41/4,0),0))</f>
        <v>22201581.621145606</v>
      </c>
      <c r="AW48" s="37">
        <f>IF(AW$4=$D35,$D38*(1-$D43)-SUM($G48:AV48),IF(AND(AW$4-$H$4&gt;0,AW$4-$H$4&lt;=$D35),AW46-IF(AND(AW$4-$H$4&gt;0,AW$4-$H$4&lt;=$D35),($D38-$D44-SUM($G48:AV48))*AW41/4,0),0))</f>
        <v>0</v>
      </c>
      <c r="AX48" s="37">
        <f>IF(AX$4=$D35,$D38*(1-$D43)-SUM($G48:AW48),IF(AND(AX$4-$H$4&gt;0,AX$4-$H$4&lt;=$D35),AX46-IF(AND(AX$4-$H$4&gt;0,AX$4-$H$4&lt;=$D35),($D38-$D44-SUM($G48:AW48))*AX41/4,0),0))</f>
        <v>0</v>
      </c>
      <c r="AY48" s="37">
        <f>IF(AY$4=$D35,$D38*(1-$D43)-SUM($G48:AX48),IF(AND(AY$4-$H$4&gt;0,AY$4-$H$4&lt;=$D35),AY46-IF(AND(AY$4-$H$4&gt;0,AY$4-$H$4&lt;=$D35),($D38-$D44-SUM($G48:AX48))*AY41/4,0),0))</f>
        <v>0</v>
      </c>
      <c r="AZ48" s="37">
        <f>IF(AZ$4=$D35,$D38*(1-$D43)-SUM($G48:AY48),IF(AND(AZ$4-$H$4&gt;0,AZ$4-$H$4&lt;=$D35),AZ46-IF(AND(AZ$4-$H$4&gt;0,AZ$4-$H$4&lt;=$D35),($D38-$D44-SUM($G48:AY48))*AZ41/4,0),0))</f>
        <v>0</v>
      </c>
      <c r="BA48" s="37">
        <f>IF(BA$4=$D35,$D38*(1-$D43)-SUM($G48:AZ48),IF(AND(BA$4-$H$4&gt;0,BA$4-$H$4&lt;=$D35),BA46-IF(AND(BA$4-$H$4&gt;0,BA$4-$H$4&lt;=$D35),($D38-$D44-SUM($G48:AZ48))*BA41/4,0),0))</f>
        <v>0</v>
      </c>
      <c r="BB48" s="37">
        <f>IF(BB$4=$D35,$D38*(1-$D43)-SUM($G48:BA48),IF(AND(BB$4-$H$4&gt;0,BB$4-$H$4&lt;=$D35),BB46-IF(AND(BB$4-$H$4&gt;0,BB$4-$H$4&lt;=$D35),($D38-$D44-SUM($G48:BA48))*BB41/4,0),0))</f>
        <v>0</v>
      </c>
      <c r="BC48" s="37">
        <f>IF(BC$4=$D35,$D38*(1-$D43)-SUM($G48:BB48),IF(AND(BC$4-$H$4&gt;0,BC$4-$H$4&lt;=$D35),BC46-IF(AND(BC$4-$H$4&gt;0,BC$4-$H$4&lt;=$D35),($D38-$D44-SUM($G48:BB48))*BC41/4,0),0))</f>
        <v>0</v>
      </c>
      <c r="BD48" s="37">
        <f>IF(BD$4=$D35,$D38*(1-$D43)-SUM($G48:BC48),IF(AND(BD$4-$H$4&gt;0,BD$4-$H$4&lt;=$D35),BD46-IF(AND(BD$4-$H$4&gt;0,BD$4-$H$4&lt;=$D35),($D38-$D44-SUM($G48:BC48))*BD41/4,0),0))</f>
        <v>0</v>
      </c>
      <c r="BE48" s="37">
        <f>IF(BE$4=$D35,$D38*(1-$D43)-SUM($G48:BD48),IF(AND(BE$4-$H$4&gt;0,BE$4-$H$4&lt;=$D35),BE46-IF(AND(BE$4-$H$4&gt;0,BE$4-$H$4&lt;=$D35),($D38-$D44-SUM($G48:BD48))*BE41/4,0),0))</f>
        <v>0</v>
      </c>
      <c r="BF48" s="37">
        <f>IF(BF$4=$D35,$D38*(1-$D43)-SUM($G48:BE48),IF(AND(BF$4-$H$4&gt;0,BF$4-$H$4&lt;=$D35),BF46-IF(AND(BF$4-$H$4&gt;0,BF$4-$H$4&lt;=$D35),($D38-$D44-SUM($G48:BE48))*BF41/4,0),0))</f>
        <v>0</v>
      </c>
      <c r="BG48" s="37">
        <f>IF(BG$4=$D35,$D38*(1-$D43)-SUM($G48:BF48),IF(AND(BG$4-$H$4&gt;0,BG$4-$H$4&lt;=$D35),BG46-IF(AND(BG$4-$H$4&gt;0,BG$4-$H$4&lt;=$D35),($D38-$D44-SUM($G48:BF48))*BG41/4,0),0))</f>
        <v>0</v>
      </c>
      <c r="BH48" s="37">
        <f>IF(BH$4=$D35,$D38*(1-$D43)-SUM($G48:BG48),IF(AND(BH$4-$H$4&gt;0,BH$4-$H$4&lt;=$D35),BH46-IF(AND(BH$4-$H$4&gt;0,BH$4-$H$4&lt;=$D35),($D38-$D44-SUM($G48:BG48))*BH41/4,0),0))</f>
        <v>0</v>
      </c>
      <c r="BI48" s="37">
        <f>IF(BI$4=$D35,$D38*(1-$D43)-SUM($G48:BH48),IF(AND(BI$4-$H$4&gt;0,BI$4-$H$4&lt;=$D35),BI46-IF(AND(BI$4-$H$4&gt;0,BI$4-$H$4&lt;=$D35),($D38-$D44-SUM($G48:BH48))*BI41/4,0),0))</f>
        <v>0</v>
      </c>
      <c r="BJ48" s="37">
        <f>IF(BJ$4=$D35,$D38*(1-$D43)-SUM($G48:BI48),IF(AND(BJ$4-$H$4&gt;0,BJ$4-$H$4&lt;=$D35),BJ46-IF(AND(BJ$4-$H$4&gt;0,BJ$4-$H$4&lt;=$D35),($D38-$D44-SUM($G48:BI48))*BJ41/4,0),0))</f>
        <v>0</v>
      </c>
      <c r="BK48" s="37">
        <f>IF(BK$4=$D35,$D38*(1-$D43)-SUM($G48:BJ48),IF(AND(BK$4-$H$4&gt;0,BK$4-$H$4&lt;=$D35),BK46-IF(AND(BK$4-$H$4&gt;0,BK$4-$H$4&lt;=$D35),($D38-$D44-SUM($G48:BJ48))*BK41/4,0),0))</f>
        <v>0</v>
      </c>
      <c r="BL48" s="37">
        <f>IF(BL$4=$D35,$D38*(1-$D43)-SUM($G48:BK48),IF(AND(BL$4-$H$4&gt;0,BL$4-$H$4&lt;=$D35),BL46-IF(AND(BL$4-$H$4&gt;0,BL$4-$H$4&lt;=$D35),($D38-$D44-SUM($G48:BK48))*BL41/4,0),0))</f>
        <v>0</v>
      </c>
      <c r="BM48" s="37">
        <f>IF(BM$4=$D35,$D38*(1-$D43)-SUM($G48:BL48),IF(AND(BM$4-$H$4&gt;0,BM$4-$H$4&lt;=$D35),BM46-IF(AND(BM$4-$H$4&gt;0,BM$4-$H$4&lt;=$D35),($D38-$D44-SUM($G48:BL48))*BM41/4,0),0))</f>
        <v>0</v>
      </c>
      <c r="BN48" s="37">
        <f>IF(BN$4=$D35,$D38*(1-$D43)-SUM($G48:BM48),IF(AND(BN$4-$H$4&gt;0,BN$4-$H$4&lt;=$D35),BN46-IF(AND(BN$4-$H$4&gt;0,BN$4-$H$4&lt;=$D35),($D38-$D44-SUM($G48:BM48))*BN41/4,0),0))</f>
        <v>0</v>
      </c>
      <c r="BO48" s="37">
        <f>IF(BO$4=$D35,$D38*(1-$D43)-SUM($G48:BN48),IF(AND(BO$4-$H$4&gt;0,BO$4-$H$4&lt;=$D35),BO46-IF(AND(BO$4-$H$4&gt;0,BO$4-$H$4&lt;=$D35),($D38-$D44-SUM($G48:BN48))*BO41/4,0),0))</f>
        <v>0</v>
      </c>
      <c r="BP48" s="37">
        <f>IF(BP$4=$D35,$D38*(1-$D43)-SUM($G48:BO48),IF(AND(BP$4-$H$4&gt;0,BP$4-$H$4&lt;=$D35),BP46-IF(AND(BP$4-$H$4&gt;0,BP$4-$H$4&lt;=$D35),($D38-$D44-SUM($G48:BO48))*BP41/4,0),0))</f>
        <v>0</v>
      </c>
      <c r="BQ48" s="37">
        <f>IF(BQ$4=$D35,$D38*(1-$D43)-SUM($G48:BP48),IF(AND(BQ$4-$H$4&gt;0,BQ$4-$H$4&lt;=$D35),BQ46-IF(AND(BQ$4-$H$4&gt;0,BQ$4-$H$4&lt;=$D35),($D38-$D44-SUM($G48:BP48))*BQ41/4,0),0))</f>
        <v>0</v>
      </c>
      <c r="BR48" s="37">
        <f>IF(BR$4=$D35,$D38*(1-$D43)-SUM($G48:BQ48),IF(AND(BR$4-$H$4&gt;0,BR$4-$H$4&lt;=$D35),BR46-IF(AND(BR$4-$H$4&gt;0,BR$4-$H$4&lt;=$D35),($D38-$D44-SUM($G48:BQ48))*BR41/4,0),0))</f>
        <v>0</v>
      </c>
      <c r="BS48" s="37">
        <f>IF(BS$4=$D35,$D38*(1-$D43)-SUM($G48:BR48),IF(AND(BS$4-$H$4&gt;0,BS$4-$H$4&lt;=$D35),BS46-IF(AND(BS$4-$H$4&gt;0,BS$4-$H$4&lt;=$D35),($D38-$D44-SUM($G48:BR48))*BS41/4,0),0))</f>
        <v>0</v>
      </c>
      <c r="BT48" s="37">
        <f>IF(BT$4=$D35,$D38*(1-$D43)-SUM($G48:BS48),IF(AND(BT$4-$H$4&gt;0,BT$4-$H$4&lt;=$D35),BT46-IF(AND(BT$4-$H$4&gt;0,BT$4-$H$4&lt;=$D35),($D38-$D44-SUM($G48:BS48))*BT41/4,0),0))</f>
        <v>0</v>
      </c>
      <c r="BU48" s="37">
        <f>IF(BU$4=$D35,$D38*(1-$D43)-SUM($G48:BT48),IF(AND(BU$4-$H$4&gt;0,BU$4-$H$4&lt;=$D35),BU46-IF(AND(BU$4-$H$4&gt;0,BU$4-$H$4&lt;=$D35),($D38-$D44-SUM($G48:BT48))*BU41/4,0),0))</f>
        <v>0</v>
      </c>
      <c r="BV48" s="37">
        <f>IF(BV$4=$D35,$D38*(1-$D43)-SUM($G48:BU48),IF(AND(BV$4-$H$4&gt;0,BV$4-$H$4&lt;=$D35),BV46-IF(AND(BV$4-$H$4&gt;0,BV$4-$H$4&lt;=$D35),($D38-$D44-SUM($G48:BU48))*BV41/4,0),0))</f>
        <v>0</v>
      </c>
      <c r="BW48" s="37">
        <f>IF(BW$4=$D35,$D38*(1-$D43)-SUM($G48:BV48),IF(AND(BW$4-$H$4&gt;0,BW$4-$H$4&lt;=$D35),BW46-IF(AND(BW$4-$H$4&gt;0,BW$4-$H$4&lt;=$D35),($D38-$D44-SUM($G48:BV48))*BW41/4,0),0))</f>
        <v>0</v>
      </c>
      <c r="BX48" s="37">
        <f>IF(BX$4=$D35,$D38*(1-$D43)-SUM($G48:BW48),IF(AND(BX$4-$H$4&gt;0,BX$4-$H$4&lt;=$D35),BX46-IF(AND(BX$4-$H$4&gt;0,BX$4-$H$4&lt;=$D35),($D38-$D44-SUM($G48:BW48))*BX41/4,0),0))</f>
        <v>0</v>
      </c>
      <c r="BY48" s="37">
        <f>IF(BY$4=$D35,$D38*(1-$D43)-SUM($G48:BX48),IF(AND(BY$4-$H$4&gt;0,BY$4-$H$4&lt;=$D35),BY46-IF(AND(BY$4-$H$4&gt;0,BY$4-$H$4&lt;=$D35),($D38-$D44-SUM($G48:BX48))*BY41/4,0),0))</f>
        <v>0</v>
      </c>
      <c r="BZ48" s="37">
        <f>IF(BZ$4=$D35,$D38*(1-$D43)-SUM($G48:BY48),IF(AND(BZ$4-$H$4&gt;0,BZ$4-$H$4&lt;=$D35),BZ46-IF(AND(BZ$4-$H$4&gt;0,BZ$4-$H$4&lt;=$D35),($D38-$D44-SUM($G48:BY48))*BZ41/4,0),0))</f>
        <v>0</v>
      </c>
      <c r="CA48" s="37">
        <f>IF(CA$4=$D35,$D38*(1-$D43)-SUM($G48:BZ48),IF(AND(CA$4-$H$4&gt;0,CA$4-$H$4&lt;=$D35),CA46-IF(AND(CA$4-$H$4&gt;0,CA$4-$H$4&lt;=$D35),($D38-$D44-SUM($G48:BZ48))*CA41/4,0),0))</f>
        <v>0</v>
      </c>
      <c r="CB48" s="37">
        <f>IF(CB$4=$D35,$D38*(1-$D43)-SUM($G48:CA48),IF(AND(CB$4-$H$4&gt;0,CB$4-$H$4&lt;=$D35),CB46-IF(AND(CB$4-$H$4&gt;0,CB$4-$H$4&lt;=$D35),($D38-$D44-SUM($G48:CA48))*CB41/4,0),0))</f>
        <v>0</v>
      </c>
      <c r="CC48" s="37">
        <f>IF(CC$4=$D35,$D38*(1-$D43)-SUM($G48:CB48),IF(AND(CC$4-$H$4&gt;0,CC$4-$H$4&lt;=$D35),CC46-IF(AND(CC$4-$H$4&gt;0,CC$4-$H$4&lt;=$D35),($D38-$D44-SUM($G48:CB48))*CC41/4,0),0))</f>
        <v>0</v>
      </c>
      <c r="CD48" s="37">
        <f>IF(CD$4=$D35,$D38*(1-$D43)-SUM($G48:CC48),IF(AND(CD$4-$H$4&gt;0,CD$4-$H$4&lt;=$D35),CD46-IF(AND(CD$4-$H$4&gt;0,CD$4-$H$4&lt;=$D35),($D38-$D44-SUM($G48:CC48))*CD41/4,0),0))</f>
        <v>0</v>
      </c>
      <c r="CE48" s="37">
        <f>IF(CE$4=$D35,$D38*(1-$D43)-SUM($G48:CD48),IF(AND(CE$4-$H$4&gt;0,CE$4-$H$4&lt;=$D35),CE46-IF(AND(CE$4-$H$4&gt;0,CE$4-$H$4&lt;=$D35),($D38-$D44-SUM($G48:CD48))*CE41/4,0),0))</f>
        <v>0</v>
      </c>
      <c r="CF48" s="37">
        <f>IF(CF$4=$D35,$D38*(1-$D43)-SUM($G48:CE48),IF(AND(CF$4-$H$4&gt;0,CF$4-$H$4&lt;=$D35),CF46-IF(AND(CF$4-$H$4&gt;0,CF$4-$H$4&lt;=$D35),($D38-$D44-SUM($G48:CE48))*CF41/4,0),0))</f>
        <v>0</v>
      </c>
      <c r="CG48" s="37">
        <f>IF(CG$4=$D35,$D38*(1-$D43)-SUM($G48:CF48),IF(AND(CG$4-$H$4&gt;0,CG$4-$H$4&lt;=$D35),CG46-IF(AND(CG$4-$H$4&gt;0,CG$4-$H$4&lt;=$D35),($D38-$D44-SUM($G48:CF48))*CG41/4,0),0))</f>
        <v>0</v>
      </c>
      <c r="CH48" s="37">
        <f>IF(CH$4=$D35,$D38*(1-$D43)-SUM($G48:CG48),IF(AND(CH$4-$H$4&gt;0,CH$4-$H$4&lt;=$D35),CH46-IF(AND(CH$4-$H$4&gt;0,CH$4-$H$4&lt;=$D35),($D38-$D44-SUM($G48:CG48))*CH41/4,0),0))</f>
        <v>0</v>
      </c>
      <c r="CI48" s="37">
        <f>IF(CI$4=$D35,$D38*(1-$D43)-SUM($G48:CH48),IF(AND(CI$4-$H$4&gt;0,CI$4-$H$4&lt;=$D35),CI46-IF(AND(CI$4-$H$4&gt;0,CI$4-$H$4&lt;=$D35),($D38-$D44-SUM($G48:CH48))*CI41/4,0),0))</f>
        <v>0</v>
      </c>
      <c r="CJ48" s="37">
        <f>IF(CJ$4=$D35,$D38*(1-$D43)-SUM($G48:CI48),IF(AND(CJ$4-$H$4&gt;0,CJ$4-$H$4&lt;=$D35),CJ46-IF(AND(CJ$4-$H$4&gt;0,CJ$4-$H$4&lt;=$D35),($D38-$D44-SUM($G48:CI48))*CJ41/4,0),0))</f>
        <v>0</v>
      </c>
    </row>
    <row r="49" spans="1:88" x14ac:dyDescent="0.25">
      <c r="A49" s="4"/>
    </row>
    <row r="50" spans="1:88" s="47" customFormat="1" x14ac:dyDescent="0.25">
      <c r="B50" s="47" t="s">
        <v>20</v>
      </c>
      <c r="C50" s="48"/>
      <c r="D50" s="49"/>
      <c r="G50" s="48" t="s">
        <v>1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0</v>
      </c>
      <c r="AF50" s="50">
        <v>0</v>
      </c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0</v>
      </c>
      <c r="AN50" s="50">
        <v>0</v>
      </c>
      <c r="AO50" s="50">
        <v>0</v>
      </c>
      <c r="AP50" s="50">
        <v>0</v>
      </c>
      <c r="AQ50" s="50">
        <v>0</v>
      </c>
      <c r="AR50" s="50">
        <v>0</v>
      </c>
      <c r="AS50" s="50">
        <v>0</v>
      </c>
      <c r="AT50" s="50">
        <v>0</v>
      </c>
      <c r="AU50" s="50">
        <v>0</v>
      </c>
      <c r="AV50" s="50">
        <v>0</v>
      </c>
      <c r="AW50" s="50">
        <v>0</v>
      </c>
      <c r="AX50" s="50">
        <v>0</v>
      </c>
      <c r="AY50" s="50">
        <v>0</v>
      </c>
      <c r="AZ50" s="50">
        <v>0</v>
      </c>
      <c r="BA50" s="50">
        <v>0</v>
      </c>
      <c r="BB50" s="50">
        <v>0</v>
      </c>
      <c r="BC50" s="50">
        <v>0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0</v>
      </c>
      <c r="BM50" s="50">
        <v>0</v>
      </c>
      <c r="BN50" s="50">
        <v>0</v>
      </c>
      <c r="BO50" s="50">
        <v>0</v>
      </c>
      <c r="BP50" s="50">
        <v>0</v>
      </c>
      <c r="BQ50" s="50">
        <v>0</v>
      </c>
      <c r="BR50" s="50">
        <v>0</v>
      </c>
      <c r="BS50" s="50">
        <v>0</v>
      </c>
      <c r="BT50" s="50">
        <v>0</v>
      </c>
      <c r="BU50" s="50">
        <v>0</v>
      </c>
      <c r="BV50" s="50">
        <v>0</v>
      </c>
      <c r="BW50" s="50">
        <v>0</v>
      </c>
      <c r="BX50" s="50">
        <v>0</v>
      </c>
      <c r="BY50" s="50">
        <v>0</v>
      </c>
      <c r="BZ50" s="50">
        <v>0</v>
      </c>
      <c r="CA50" s="50">
        <v>0</v>
      </c>
      <c r="CB50" s="50">
        <v>0</v>
      </c>
      <c r="CC50" s="50">
        <v>0</v>
      </c>
      <c r="CD50" s="50">
        <v>0</v>
      </c>
      <c r="CE50" s="50">
        <v>0</v>
      </c>
      <c r="CF50" s="50">
        <v>0</v>
      </c>
      <c r="CG50" s="50">
        <v>0</v>
      </c>
      <c r="CH50" s="50">
        <v>0</v>
      </c>
      <c r="CI50" s="50">
        <v>0</v>
      </c>
      <c r="CJ50" s="50">
        <v>0</v>
      </c>
    </row>
    <row r="51" spans="1:88" x14ac:dyDescent="0.25">
      <c r="A51" s="4"/>
    </row>
    <row r="52" spans="1:88" s="4" customFormat="1" x14ac:dyDescent="0.25">
      <c r="B52" s="35" t="s">
        <v>63</v>
      </c>
      <c r="C52" s="33"/>
      <c r="D52" s="51">
        <f>SUM(H52:CJ52)</f>
        <v>133333333.33333333</v>
      </c>
      <c r="E52" s="35"/>
      <c r="F52" s="35"/>
      <c r="G52" s="33"/>
      <c r="H52" s="37">
        <f>$D$7*(H48+H44)/(1+$D$7)</f>
        <v>0</v>
      </c>
      <c r="I52" s="37">
        <f t="shared" ref="I52:BT52" si="333">$D$7*(I48+I44)/(1+$D$7)</f>
        <v>2110584.0924417712</v>
      </c>
      <c r="J52" s="37">
        <f t="shared" si="333"/>
        <v>2141187.5617821771</v>
      </c>
      <c r="K52" s="37">
        <f t="shared" si="333"/>
        <v>2172234.7814280186</v>
      </c>
      <c r="L52" s="37">
        <f t="shared" si="333"/>
        <v>2203732.1857587248</v>
      </c>
      <c r="M52" s="37">
        <f t="shared" si="333"/>
        <v>2235686.3024522266</v>
      </c>
      <c r="N52" s="37">
        <f t="shared" si="333"/>
        <v>2268103.7538377838</v>
      </c>
      <c r="O52" s="37">
        <f t="shared" si="333"/>
        <v>2300991.2582684313</v>
      </c>
      <c r="P52" s="37">
        <f t="shared" si="333"/>
        <v>2334355.6315133241</v>
      </c>
      <c r="Q52" s="37">
        <f t="shared" si="333"/>
        <v>2368203.7881702669</v>
      </c>
      <c r="R52" s="37">
        <f t="shared" si="333"/>
        <v>2402542.7430987358</v>
      </c>
      <c r="S52" s="37">
        <f t="shared" si="333"/>
        <v>2437379.6128736674</v>
      </c>
      <c r="T52" s="37">
        <f t="shared" si="333"/>
        <v>2472721.6172603355</v>
      </c>
      <c r="U52" s="37">
        <f t="shared" si="333"/>
        <v>2508576.0807106104</v>
      </c>
      <c r="V52" s="37">
        <f t="shared" si="333"/>
        <v>2544950.4338809145</v>
      </c>
      <c r="W52" s="37">
        <f t="shared" si="333"/>
        <v>2581852.2151721874</v>
      </c>
      <c r="X52" s="37">
        <f t="shared" si="333"/>
        <v>2619289.0722921845</v>
      </c>
      <c r="Y52" s="37">
        <f t="shared" si="333"/>
        <v>2657268.7638404211</v>
      </c>
      <c r="Z52" s="37">
        <f t="shared" si="333"/>
        <v>2695799.1609161068</v>
      </c>
      <c r="AA52" s="37">
        <f t="shared" si="333"/>
        <v>2734888.2487493907</v>
      </c>
      <c r="AB52" s="37">
        <f t="shared" si="333"/>
        <v>2774544.1283562565</v>
      </c>
      <c r="AC52" s="37">
        <f t="shared" si="333"/>
        <v>2814775.0182174225</v>
      </c>
      <c r="AD52" s="37">
        <f t="shared" si="333"/>
        <v>2855589.2559815752</v>
      </c>
      <c r="AE52" s="37">
        <f t="shared" si="333"/>
        <v>2896995.3001933079</v>
      </c>
      <c r="AF52" s="37">
        <f t="shared" si="333"/>
        <v>2939001.7320461115</v>
      </c>
      <c r="AG52" s="37">
        <f t="shared" si="333"/>
        <v>2981617.2571607791</v>
      </c>
      <c r="AH52" s="37">
        <f t="shared" si="333"/>
        <v>3024850.7073896108</v>
      </c>
      <c r="AI52" s="37">
        <f t="shared" si="333"/>
        <v>3068711.0426467606</v>
      </c>
      <c r="AJ52" s="37">
        <f t="shared" si="333"/>
        <v>3113207.3527651383</v>
      </c>
      <c r="AK52" s="37">
        <f t="shared" si="333"/>
        <v>3158348.8593802331</v>
      </c>
      <c r="AL52" s="37">
        <f t="shared" si="333"/>
        <v>3204144.9178412459</v>
      </c>
      <c r="AM52" s="37">
        <f t="shared" si="333"/>
        <v>3250605.0191499447</v>
      </c>
      <c r="AN52" s="37">
        <f t="shared" si="333"/>
        <v>3297738.7919276184</v>
      </c>
      <c r="AO52" s="37">
        <f t="shared" si="333"/>
        <v>3345556.0044105691</v>
      </c>
      <c r="AP52" s="37">
        <f t="shared" si="333"/>
        <v>3394066.5664745225</v>
      </c>
      <c r="AQ52" s="37">
        <f t="shared" si="333"/>
        <v>3443280.5316884024</v>
      </c>
      <c r="AR52" s="37">
        <f t="shared" si="333"/>
        <v>3493208.0993978842</v>
      </c>
      <c r="AS52" s="37">
        <f t="shared" si="333"/>
        <v>3543859.6168391542</v>
      </c>
      <c r="AT52" s="37">
        <f t="shared" si="333"/>
        <v>3595245.5812833211</v>
      </c>
      <c r="AU52" s="37">
        <f t="shared" si="333"/>
        <v>3647376.6422119294</v>
      </c>
      <c r="AV52" s="37">
        <f t="shared" si="333"/>
        <v>23700263.603524268</v>
      </c>
      <c r="AW52" s="37">
        <f t="shared" si="333"/>
        <v>0</v>
      </c>
      <c r="AX52" s="37">
        <f t="shared" si="333"/>
        <v>0</v>
      </c>
      <c r="AY52" s="37">
        <f t="shared" si="333"/>
        <v>0</v>
      </c>
      <c r="AZ52" s="37">
        <f t="shared" si="333"/>
        <v>0</v>
      </c>
      <c r="BA52" s="37">
        <f t="shared" si="333"/>
        <v>0</v>
      </c>
      <c r="BB52" s="37">
        <f t="shared" si="333"/>
        <v>0</v>
      </c>
      <c r="BC52" s="37">
        <f t="shared" si="333"/>
        <v>0</v>
      </c>
      <c r="BD52" s="37">
        <f t="shared" si="333"/>
        <v>0</v>
      </c>
      <c r="BE52" s="37">
        <f t="shared" si="333"/>
        <v>0</v>
      </c>
      <c r="BF52" s="37">
        <f t="shared" si="333"/>
        <v>0</v>
      </c>
      <c r="BG52" s="37">
        <f t="shared" si="333"/>
        <v>0</v>
      </c>
      <c r="BH52" s="37">
        <f t="shared" si="333"/>
        <v>0</v>
      </c>
      <c r="BI52" s="37">
        <f t="shared" si="333"/>
        <v>0</v>
      </c>
      <c r="BJ52" s="37">
        <f t="shared" si="333"/>
        <v>0</v>
      </c>
      <c r="BK52" s="37">
        <f t="shared" si="333"/>
        <v>0</v>
      </c>
      <c r="BL52" s="37">
        <f t="shared" si="333"/>
        <v>0</v>
      </c>
      <c r="BM52" s="37">
        <f t="shared" si="333"/>
        <v>0</v>
      </c>
      <c r="BN52" s="37">
        <f t="shared" si="333"/>
        <v>0</v>
      </c>
      <c r="BO52" s="37">
        <f t="shared" si="333"/>
        <v>0</v>
      </c>
      <c r="BP52" s="37">
        <f t="shared" si="333"/>
        <v>0</v>
      </c>
      <c r="BQ52" s="37">
        <f t="shared" si="333"/>
        <v>0</v>
      </c>
      <c r="BR52" s="37">
        <f t="shared" si="333"/>
        <v>0</v>
      </c>
      <c r="BS52" s="37">
        <f t="shared" si="333"/>
        <v>0</v>
      </c>
      <c r="BT52" s="37">
        <f t="shared" si="333"/>
        <v>0</v>
      </c>
      <c r="BU52" s="37">
        <f t="shared" ref="BU52:CJ52" si="334">$D$7*(BU48+BU44)/(1+$D$7)</f>
        <v>0</v>
      </c>
      <c r="BV52" s="37">
        <f t="shared" si="334"/>
        <v>0</v>
      </c>
      <c r="BW52" s="37">
        <f t="shared" si="334"/>
        <v>0</v>
      </c>
      <c r="BX52" s="37">
        <f t="shared" si="334"/>
        <v>0</v>
      </c>
      <c r="BY52" s="37">
        <f t="shared" si="334"/>
        <v>0</v>
      </c>
      <c r="BZ52" s="37">
        <f t="shared" si="334"/>
        <v>0</v>
      </c>
      <c r="CA52" s="37">
        <f t="shared" si="334"/>
        <v>0</v>
      </c>
      <c r="CB52" s="37">
        <f t="shared" si="334"/>
        <v>0</v>
      </c>
      <c r="CC52" s="37">
        <f t="shared" si="334"/>
        <v>0</v>
      </c>
      <c r="CD52" s="37">
        <f t="shared" si="334"/>
        <v>0</v>
      </c>
      <c r="CE52" s="37">
        <f t="shared" si="334"/>
        <v>0</v>
      </c>
      <c r="CF52" s="37">
        <f t="shared" si="334"/>
        <v>0</v>
      </c>
      <c r="CG52" s="37">
        <f t="shared" si="334"/>
        <v>0</v>
      </c>
      <c r="CH52" s="37">
        <f t="shared" si="334"/>
        <v>0</v>
      </c>
      <c r="CI52" s="37">
        <f t="shared" si="334"/>
        <v>0</v>
      </c>
      <c r="CJ52" s="37">
        <f t="shared" si="334"/>
        <v>0</v>
      </c>
    </row>
    <row r="53" spans="1:88" x14ac:dyDescent="0.25">
      <c r="A53" s="4"/>
    </row>
    <row r="54" spans="1:88" s="4" customFormat="1" x14ac:dyDescent="0.25">
      <c r="B54" s="4" t="s">
        <v>44</v>
      </c>
      <c r="C54" s="5"/>
      <c r="D54" s="13">
        <f>SUM(H54:CJ54)</f>
        <v>298540182.18602687</v>
      </c>
      <c r="G54" s="5"/>
      <c r="H54" s="6">
        <f>H39+H42+H44+H48+H47+H50</f>
        <v>-792000000</v>
      </c>
      <c r="I54" s="6">
        <f>I39+I42+I44+I48+I47+I50</f>
        <v>24263504.554650627</v>
      </c>
      <c r="J54" s="6">
        <f>J39+J42+J44+J48+J47+J50</f>
        <v>24263504.554650627</v>
      </c>
      <c r="K54" s="6">
        <f>K39+K42+K44+K48+K47+K50</f>
        <v>24263504.554650627</v>
      </c>
      <c r="L54" s="6">
        <f t="shared" ref="L54:BW54" si="335">L39+L42+L44+L48+L47+L50</f>
        <v>24263504.554650627</v>
      </c>
      <c r="M54" s="6">
        <f t="shared" si="335"/>
        <v>24263504.554650627</v>
      </c>
      <c r="N54" s="6">
        <f t="shared" si="335"/>
        <v>24263504.554650627</v>
      </c>
      <c r="O54" s="6">
        <f t="shared" si="335"/>
        <v>24263504.554650627</v>
      </c>
      <c r="P54" s="6">
        <f t="shared" si="335"/>
        <v>24263504.554650627</v>
      </c>
      <c r="Q54" s="6">
        <f t="shared" si="335"/>
        <v>24263504.554650627</v>
      </c>
      <c r="R54" s="6">
        <f t="shared" si="335"/>
        <v>24263504.554650627</v>
      </c>
      <c r="S54" s="6">
        <f t="shared" si="335"/>
        <v>24263504.554650627</v>
      </c>
      <c r="T54" s="6">
        <f t="shared" si="335"/>
        <v>24263504.554650627</v>
      </c>
      <c r="U54" s="6">
        <f t="shared" si="335"/>
        <v>24263504.554650627</v>
      </c>
      <c r="V54" s="6">
        <f t="shared" si="335"/>
        <v>24263504.554650627</v>
      </c>
      <c r="W54" s="6">
        <f t="shared" si="335"/>
        <v>24263504.554650627</v>
      </c>
      <c r="X54" s="6">
        <f t="shared" si="335"/>
        <v>24263504.554650627</v>
      </c>
      <c r="Y54" s="6">
        <f t="shared" si="335"/>
        <v>24263504.554650627</v>
      </c>
      <c r="Z54" s="6">
        <f t="shared" si="335"/>
        <v>24263504.554650627</v>
      </c>
      <c r="AA54" s="6">
        <f t="shared" si="335"/>
        <v>24263504.554650627</v>
      </c>
      <c r="AB54" s="6">
        <f t="shared" si="335"/>
        <v>24263504.554650627</v>
      </c>
      <c r="AC54" s="6">
        <f t="shared" si="335"/>
        <v>24263504.554650627</v>
      </c>
      <c r="AD54" s="6">
        <f t="shared" si="335"/>
        <v>24263504.554650627</v>
      </c>
      <c r="AE54" s="6">
        <f t="shared" si="335"/>
        <v>24263504.554650627</v>
      </c>
      <c r="AF54" s="6">
        <f t="shared" si="335"/>
        <v>24263504.554650627</v>
      </c>
      <c r="AG54" s="6">
        <f t="shared" si="335"/>
        <v>24263504.554650627</v>
      </c>
      <c r="AH54" s="6">
        <f t="shared" si="335"/>
        <v>24263504.554650627</v>
      </c>
      <c r="AI54" s="6">
        <f t="shared" si="335"/>
        <v>24263504.554650627</v>
      </c>
      <c r="AJ54" s="6">
        <f t="shared" si="335"/>
        <v>24263504.554650627</v>
      </c>
      <c r="AK54" s="6">
        <f t="shared" si="335"/>
        <v>24263504.554650627</v>
      </c>
      <c r="AL54" s="6">
        <f t="shared" si="335"/>
        <v>24263504.554650627</v>
      </c>
      <c r="AM54" s="6">
        <f t="shared" si="335"/>
        <v>24263504.554650627</v>
      </c>
      <c r="AN54" s="6">
        <f t="shared" si="335"/>
        <v>24263504.554650627</v>
      </c>
      <c r="AO54" s="6">
        <f t="shared" si="335"/>
        <v>24263504.554650627</v>
      </c>
      <c r="AP54" s="6">
        <f t="shared" si="335"/>
        <v>24263504.554650627</v>
      </c>
      <c r="AQ54" s="6">
        <f t="shared" si="335"/>
        <v>24263504.554650627</v>
      </c>
      <c r="AR54" s="6">
        <f t="shared" si="335"/>
        <v>24263504.554650627</v>
      </c>
      <c r="AS54" s="6">
        <f t="shared" si="335"/>
        <v>24263504.554650627</v>
      </c>
      <c r="AT54" s="6">
        <f t="shared" si="335"/>
        <v>24263504.554650627</v>
      </c>
      <c r="AU54" s="6">
        <f t="shared" si="335"/>
        <v>24263504.554650627</v>
      </c>
      <c r="AV54" s="6">
        <f t="shared" si="335"/>
        <v>144263504.55465221</v>
      </c>
      <c r="AW54" s="6">
        <f t="shared" si="335"/>
        <v>0</v>
      </c>
      <c r="AX54" s="6">
        <f t="shared" si="335"/>
        <v>0</v>
      </c>
      <c r="AY54" s="6">
        <f t="shared" si="335"/>
        <v>0</v>
      </c>
      <c r="AZ54" s="6">
        <f t="shared" si="335"/>
        <v>0</v>
      </c>
      <c r="BA54" s="6">
        <f t="shared" si="335"/>
        <v>0</v>
      </c>
      <c r="BB54" s="6">
        <f t="shared" si="335"/>
        <v>0</v>
      </c>
      <c r="BC54" s="6">
        <f t="shared" si="335"/>
        <v>0</v>
      </c>
      <c r="BD54" s="6">
        <f t="shared" si="335"/>
        <v>0</v>
      </c>
      <c r="BE54" s="6">
        <f t="shared" si="335"/>
        <v>0</v>
      </c>
      <c r="BF54" s="6">
        <f t="shared" si="335"/>
        <v>0</v>
      </c>
      <c r="BG54" s="6">
        <f t="shared" si="335"/>
        <v>0</v>
      </c>
      <c r="BH54" s="6">
        <f t="shared" si="335"/>
        <v>0</v>
      </c>
      <c r="BI54" s="6">
        <f t="shared" si="335"/>
        <v>0</v>
      </c>
      <c r="BJ54" s="6">
        <f t="shared" si="335"/>
        <v>0</v>
      </c>
      <c r="BK54" s="6">
        <f t="shared" si="335"/>
        <v>0</v>
      </c>
      <c r="BL54" s="6">
        <f t="shared" si="335"/>
        <v>0</v>
      </c>
      <c r="BM54" s="6">
        <f t="shared" si="335"/>
        <v>0</v>
      </c>
      <c r="BN54" s="6">
        <f t="shared" si="335"/>
        <v>0</v>
      </c>
      <c r="BO54" s="6">
        <f t="shared" si="335"/>
        <v>0</v>
      </c>
      <c r="BP54" s="6">
        <f t="shared" si="335"/>
        <v>0</v>
      </c>
      <c r="BQ54" s="6">
        <f t="shared" si="335"/>
        <v>0</v>
      </c>
      <c r="BR54" s="6">
        <f t="shared" si="335"/>
        <v>0</v>
      </c>
      <c r="BS54" s="6">
        <f t="shared" si="335"/>
        <v>0</v>
      </c>
      <c r="BT54" s="6">
        <f t="shared" si="335"/>
        <v>0</v>
      </c>
      <c r="BU54" s="6">
        <f t="shared" si="335"/>
        <v>0</v>
      </c>
      <c r="BV54" s="6">
        <f t="shared" si="335"/>
        <v>0</v>
      </c>
      <c r="BW54" s="6">
        <f t="shared" si="335"/>
        <v>0</v>
      </c>
      <c r="BX54" s="6">
        <f t="shared" ref="BX54:CJ54" si="336">BX39+BX42+BX44+BX48+BX47+BX50</f>
        <v>0</v>
      </c>
      <c r="BY54" s="6">
        <f t="shared" si="336"/>
        <v>0</v>
      </c>
      <c r="BZ54" s="6">
        <f t="shared" si="336"/>
        <v>0</v>
      </c>
      <c r="CA54" s="6">
        <f t="shared" si="336"/>
        <v>0</v>
      </c>
      <c r="CB54" s="6">
        <f t="shared" si="336"/>
        <v>0</v>
      </c>
      <c r="CC54" s="6">
        <f t="shared" si="336"/>
        <v>0</v>
      </c>
      <c r="CD54" s="6">
        <f t="shared" si="336"/>
        <v>0</v>
      </c>
      <c r="CE54" s="6">
        <f t="shared" si="336"/>
        <v>0</v>
      </c>
      <c r="CF54" s="6">
        <f t="shared" si="336"/>
        <v>0</v>
      </c>
      <c r="CG54" s="6">
        <f t="shared" si="336"/>
        <v>0</v>
      </c>
      <c r="CH54" s="6">
        <f t="shared" si="336"/>
        <v>0</v>
      </c>
      <c r="CI54" s="6">
        <f t="shared" si="336"/>
        <v>0</v>
      </c>
      <c r="CJ54" s="6">
        <f t="shared" si="336"/>
        <v>0</v>
      </c>
    </row>
    <row r="55" spans="1:88" s="9" customFormat="1" ht="13.8" x14ac:dyDescent="0.3">
      <c r="A55" s="4"/>
      <c r="B55" s="55" t="str">
        <f>"Эффективная ставка кредитного продукта-"&amp;A34</f>
        <v>Эффективная ставка кредитного продукта-2</v>
      </c>
      <c r="C55" s="11"/>
      <c r="D55" s="56">
        <f>POWER(1+IRR(H54:CJ54),4)-1</f>
        <v>6.1367434847563906E-2</v>
      </c>
      <c r="G55" s="18"/>
    </row>
    <row r="57" spans="1:88" ht="13.8" x14ac:dyDescent="0.3">
      <c r="A57" s="54">
        <f t="shared" ref="A57" si="337">A34+1</f>
        <v>3</v>
      </c>
      <c r="B57" s="10" t="str">
        <f t="shared" ref="B57" si="338">"Кредитное/лизинговое предложение-"&amp;A57</f>
        <v>Кредитное/лизинговое предложение-3</v>
      </c>
    </row>
    <row r="58" spans="1:88" s="4" customFormat="1" x14ac:dyDescent="0.25">
      <c r="B58" s="4" t="s">
        <v>70</v>
      </c>
      <c r="C58" s="5" t="s">
        <v>1</v>
      </c>
      <c r="D58" s="23">
        <v>20</v>
      </c>
      <c r="G58" s="5"/>
      <c r="H58" s="2">
        <f t="shared" ref="H58:CJ58" si="339">IF(AND(H$4-$H$4&gt;0,H$4-$H$4&lt;=$D58),1,0)</f>
        <v>0</v>
      </c>
      <c r="I58" s="2">
        <f t="shared" si="339"/>
        <v>1</v>
      </c>
      <c r="J58" s="2">
        <f t="shared" si="339"/>
        <v>1</v>
      </c>
      <c r="K58" s="2">
        <f t="shared" si="339"/>
        <v>1</v>
      </c>
      <c r="L58" s="2">
        <f t="shared" si="339"/>
        <v>1</v>
      </c>
      <c r="M58" s="2">
        <f t="shared" si="339"/>
        <v>1</v>
      </c>
      <c r="N58" s="2">
        <f t="shared" si="339"/>
        <v>1</v>
      </c>
      <c r="O58" s="2">
        <f t="shared" si="339"/>
        <v>1</v>
      </c>
      <c r="P58" s="2">
        <f t="shared" si="339"/>
        <v>1</v>
      </c>
      <c r="Q58" s="2">
        <f t="shared" si="339"/>
        <v>1</v>
      </c>
      <c r="R58" s="2">
        <f t="shared" si="339"/>
        <v>1</v>
      </c>
      <c r="S58" s="2">
        <f t="shared" si="339"/>
        <v>1</v>
      </c>
      <c r="T58" s="2">
        <f t="shared" si="339"/>
        <v>1</v>
      </c>
      <c r="U58" s="2">
        <f t="shared" si="339"/>
        <v>1</v>
      </c>
      <c r="V58" s="2">
        <f t="shared" si="339"/>
        <v>1</v>
      </c>
      <c r="W58" s="2">
        <f t="shared" si="339"/>
        <v>1</v>
      </c>
      <c r="X58" s="2">
        <f t="shared" si="339"/>
        <v>1</v>
      </c>
      <c r="Y58" s="2">
        <f t="shared" si="339"/>
        <v>1</v>
      </c>
      <c r="Z58" s="2">
        <f t="shared" si="339"/>
        <v>1</v>
      </c>
      <c r="AA58" s="2">
        <f t="shared" si="339"/>
        <v>1</v>
      </c>
      <c r="AB58" s="2">
        <f t="shared" si="339"/>
        <v>1</v>
      </c>
      <c r="AC58" s="2">
        <f t="shared" si="339"/>
        <v>0</v>
      </c>
      <c r="AD58" s="2">
        <f t="shared" si="339"/>
        <v>0</v>
      </c>
      <c r="AE58" s="2">
        <f t="shared" si="339"/>
        <v>0</v>
      </c>
      <c r="AF58" s="2">
        <f t="shared" si="339"/>
        <v>0</v>
      </c>
      <c r="AG58" s="2">
        <f t="shared" si="339"/>
        <v>0</v>
      </c>
      <c r="AH58" s="2">
        <f t="shared" si="339"/>
        <v>0</v>
      </c>
      <c r="AI58" s="2">
        <f t="shared" si="339"/>
        <v>0</v>
      </c>
      <c r="AJ58" s="2">
        <f t="shared" si="339"/>
        <v>0</v>
      </c>
      <c r="AK58" s="2">
        <f t="shared" si="339"/>
        <v>0</v>
      </c>
      <c r="AL58" s="2">
        <f t="shared" si="339"/>
        <v>0</v>
      </c>
      <c r="AM58" s="2">
        <f t="shared" si="339"/>
        <v>0</v>
      </c>
      <c r="AN58" s="2">
        <f t="shared" si="339"/>
        <v>0</v>
      </c>
      <c r="AO58" s="2">
        <f t="shared" si="339"/>
        <v>0</v>
      </c>
      <c r="AP58" s="2">
        <f t="shared" si="339"/>
        <v>0</v>
      </c>
      <c r="AQ58" s="2">
        <f t="shared" si="339"/>
        <v>0</v>
      </c>
      <c r="AR58" s="2">
        <f t="shared" si="339"/>
        <v>0</v>
      </c>
      <c r="AS58" s="2">
        <f t="shared" si="339"/>
        <v>0</v>
      </c>
      <c r="AT58" s="2">
        <f t="shared" si="339"/>
        <v>0</v>
      </c>
      <c r="AU58" s="2">
        <f t="shared" si="339"/>
        <v>0</v>
      </c>
      <c r="AV58" s="2">
        <f t="shared" si="339"/>
        <v>0</v>
      </c>
      <c r="AW58" s="2">
        <f t="shared" si="339"/>
        <v>0</v>
      </c>
      <c r="AX58" s="2">
        <f t="shared" si="339"/>
        <v>0</v>
      </c>
      <c r="AY58" s="2">
        <f t="shared" si="339"/>
        <v>0</v>
      </c>
      <c r="AZ58" s="2">
        <f t="shared" si="339"/>
        <v>0</v>
      </c>
      <c r="BA58" s="2">
        <f t="shared" si="339"/>
        <v>0</v>
      </c>
      <c r="BB58" s="2">
        <f t="shared" si="339"/>
        <v>0</v>
      </c>
      <c r="BC58" s="2">
        <f t="shared" si="339"/>
        <v>0</v>
      </c>
      <c r="BD58" s="2">
        <f t="shared" si="339"/>
        <v>0</v>
      </c>
      <c r="BE58" s="2">
        <f t="shared" si="339"/>
        <v>0</v>
      </c>
      <c r="BF58" s="2">
        <f t="shared" si="339"/>
        <v>0</v>
      </c>
      <c r="BG58" s="2">
        <f t="shared" si="339"/>
        <v>0</v>
      </c>
      <c r="BH58" s="2">
        <f t="shared" si="339"/>
        <v>0</v>
      </c>
      <c r="BI58" s="2">
        <f t="shared" si="339"/>
        <v>0</v>
      </c>
      <c r="BJ58" s="2">
        <f t="shared" si="339"/>
        <v>0</v>
      </c>
      <c r="BK58" s="2">
        <f t="shared" si="339"/>
        <v>0</v>
      </c>
      <c r="BL58" s="2">
        <f t="shared" si="339"/>
        <v>0</v>
      </c>
      <c r="BM58" s="2">
        <f t="shared" si="339"/>
        <v>0</v>
      </c>
      <c r="BN58" s="2">
        <f t="shared" si="339"/>
        <v>0</v>
      </c>
      <c r="BO58" s="2">
        <f t="shared" si="339"/>
        <v>0</v>
      </c>
      <c r="BP58" s="2">
        <f t="shared" si="339"/>
        <v>0</v>
      </c>
      <c r="BQ58" s="2">
        <f t="shared" si="339"/>
        <v>0</v>
      </c>
      <c r="BR58" s="2">
        <f t="shared" si="339"/>
        <v>0</v>
      </c>
      <c r="BS58" s="2">
        <f t="shared" si="339"/>
        <v>0</v>
      </c>
      <c r="BT58" s="2">
        <f t="shared" si="339"/>
        <v>0</v>
      </c>
      <c r="BU58" s="2">
        <f t="shared" si="339"/>
        <v>0</v>
      </c>
      <c r="BV58" s="2">
        <f t="shared" si="339"/>
        <v>0</v>
      </c>
      <c r="BW58" s="2">
        <f t="shared" si="339"/>
        <v>0</v>
      </c>
      <c r="BX58" s="2">
        <f t="shared" si="339"/>
        <v>0</v>
      </c>
      <c r="BY58" s="2">
        <f t="shared" si="339"/>
        <v>0</v>
      </c>
      <c r="BZ58" s="2">
        <f t="shared" si="339"/>
        <v>0</v>
      </c>
      <c r="CA58" s="2">
        <f t="shared" si="339"/>
        <v>0</v>
      </c>
      <c r="CB58" s="2">
        <f t="shared" si="339"/>
        <v>0</v>
      </c>
      <c r="CC58" s="2">
        <f t="shared" si="339"/>
        <v>0</v>
      </c>
      <c r="CD58" s="2">
        <f t="shared" si="339"/>
        <v>0</v>
      </c>
      <c r="CE58" s="2">
        <f t="shared" si="339"/>
        <v>0</v>
      </c>
      <c r="CF58" s="2">
        <f t="shared" si="339"/>
        <v>0</v>
      </c>
      <c r="CG58" s="2">
        <f t="shared" si="339"/>
        <v>0</v>
      </c>
      <c r="CH58" s="2">
        <f t="shared" si="339"/>
        <v>0</v>
      </c>
      <c r="CI58" s="2">
        <f t="shared" si="339"/>
        <v>0</v>
      </c>
      <c r="CJ58" s="2">
        <f t="shared" si="339"/>
        <v>0</v>
      </c>
    </row>
    <row r="59" spans="1:88" x14ac:dyDescent="0.25">
      <c r="A59" s="4"/>
    </row>
    <row r="60" spans="1:88" x14ac:dyDescent="0.25">
      <c r="A60" s="4"/>
      <c r="B60" s="2" t="s">
        <v>43</v>
      </c>
      <c r="C60" s="5" t="s">
        <v>1</v>
      </c>
      <c r="D60" s="43">
        <v>1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</row>
    <row r="61" spans="1:88" s="4" customFormat="1" x14ac:dyDescent="0.25">
      <c r="B61" s="4" t="s">
        <v>5</v>
      </c>
      <c r="C61" s="5"/>
      <c r="D61" s="13">
        <f t="shared" ref="D61" si="340">$D$9*D60</f>
        <v>800000000</v>
      </c>
      <c r="G61" s="5"/>
      <c r="I61" s="8"/>
    </row>
    <row r="62" spans="1:88" s="4" customFormat="1" x14ac:dyDescent="0.25">
      <c r="B62" s="4" t="s">
        <v>4</v>
      </c>
      <c r="C62" s="5"/>
      <c r="D62" s="15"/>
      <c r="G62" s="5"/>
      <c r="H62" s="6">
        <f t="shared" ref="H62" si="341">-D61</f>
        <v>-800000000</v>
      </c>
    </row>
    <row r="63" spans="1:88" x14ac:dyDescent="0.25">
      <c r="A63" s="4"/>
      <c r="B63" s="2" t="s">
        <v>2</v>
      </c>
      <c r="C63" s="5" t="s">
        <v>1</v>
      </c>
      <c r="D63" s="29">
        <v>0.01</v>
      </c>
    </row>
    <row r="64" spans="1:88" s="4" customFormat="1" x14ac:dyDescent="0.25">
      <c r="B64" s="35" t="s">
        <v>3</v>
      </c>
      <c r="C64" s="33"/>
      <c r="D64" s="36"/>
      <c r="E64" s="35"/>
      <c r="F64" s="35"/>
      <c r="G64" s="33"/>
      <c r="H64" s="46"/>
      <c r="I64" s="46">
        <f t="shared" ref="I64:K64" si="342">I$6+$D63</f>
        <v>6.0000000000000005E-2</v>
      </c>
      <c r="J64" s="46">
        <f t="shared" si="342"/>
        <v>6.0000000000000005E-2</v>
      </c>
      <c r="K64" s="46">
        <f t="shared" si="342"/>
        <v>6.0000000000000005E-2</v>
      </c>
      <c r="L64" s="46">
        <f t="shared" ref="L64" si="343">L$6+$D63</f>
        <v>6.0000000000000005E-2</v>
      </c>
      <c r="M64" s="46">
        <f t="shared" ref="M64" si="344">M$6+$D63</f>
        <v>6.0000000000000005E-2</v>
      </c>
      <c r="N64" s="46">
        <f t="shared" ref="N64" si="345">N$6+$D63</f>
        <v>6.0000000000000005E-2</v>
      </c>
      <c r="O64" s="46">
        <f t="shared" ref="O64" si="346">O$6+$D63</f>
        <v>6.0000000000000005E-2</v>
      </c>
      <c r="P64" s="46">
        <f t="shared" ref="P64" si="347">P$6+$D63</f>
        <v>6.0000000000000005E-2</v>
      </c>
      <c r="Q64" s="46">
        <f t="shared" ref="Q64" si="348">Q$6+$D63</f>
        <v>6.0000000000000005E-2</v>
      </c>
      <c r="R64" s="46">
        <f t="shared" ref="R64" si="349">R$6+$D63</f>
        <v>6.0000000000000005E-2</v>
      </c>
      <c r="S64" s="46">
        <f t="shared" ref="S64" si="350">S$6+$D63</f>
        <v>6.0000000000000005E-2</v>
      </c>
      <c r="T64" s="46">
        <f t="shared" ref="T64" si="351">T$6+$D63</f>
        <v>6.0000000000000005E-2</v>
      </c>
      <c r="U64" s="46">
        <f t="shared" ref="U64" si="352">U$6+$D63</f>
        <v>6.0000000000000005E-2</v>
      </c>
      <c r="V64" s="46">
        <f t="shared" ref="V64" si="353">V$6+$D63</f>
        <v>6.0000000000000005E-2</v>
      </c>
      <c r="W64" s="46">
        <f t="shared" ref="W64" si="354">W$6+$D63</f>
        <v>6.0000000000000005E-2</v>
      </c>
      <c r="X64" s="46">
        <f t="shared" ref="X64" si="355">X$6+$D63</f>
        <v>6.0000000000000005E-2</v>
      </c>
      <c r="Y64" s="46">
        <f t="shared" ref="Y64" si="356">Y$6+$D63</f>
        <v>6.0000000000000005E-2</v>
      </c>
      <c r="Z64" s="46">
        <f t="shared" ref="Z64" si="357">Z$6+$D63</f>
        <v>6.0000000000000005E-2</v>
      </c>
      <c r="AA64" s="46">
        <f t="shared" ref="AA64" si="358">AA$6+$D63</f>
        <v>6.0000000000000005E-2</v>
      </c>
      <c r="AB64" s="46">
        <f t="shared" ref="AB64" si="359">AB$6+$D63</f>
        <v>6.0000000000000005E-2</v>
      </c>
      <c r="AC64" s="46">
        <f t="shared" ref="AC64" si="360">AC$6+$D63</f>
        <v>6.0000000000000005E-2</v>
      </c>
      <c r="AD64" s="46">
        <f t="shared" ref="AD64" si="361">AD$6+$D63</f>
        <v>6.0000000000000005E-2</v>
      </c>
      <c r="AE64" s="46">
        <f t="shared" ref="AE64" si="362">AE$6+$D63</f>
        <v>6.0000000000000005E-2</v>
      </c>
      <c r="AF64" s="46">
        <f t="shared" ref="AF64" si="363">AF$6+$D63</f>
        <v>6.0000000000000005E-2</v>
      </c>
      <c r="AG64" s="46">
        <f t="shared" ref="AG64" si="364">AG$6+$D63</f>
        <v>6.0000000000000005E-2</v>
      </c>
      <c r="AH64" s="46">
        <f t="shared" ref="AH64" si="365">AH$6+$D63</f>
        <v>6.0000000000000005E-2</v>
      </c>
      <c r="AI64" s="46">
        <f t="shared" ref="AI64" si="366">AI$6+$D63</f>
        <v>6.0000000000000005E-2</v>
      </c>
      <c r="AJ64" s="46">
        <f t="shared" ref="AJ64" si="367">AJ$6+$D63</f>
        <v>6.0000000000000005E-2</v>
      </c>
      <c r="AK64" s="46">
        <f t="shared" ref="AK64" si="368">AK$6+$D63</f>
        <v>6.0000000000000005E-2</v>
      </c>
      <c r="AL64" s="46">
        <f t="shared" ref="AL64" si="369">AL$6+$D63</f>
        <v>6.0000000000000005E-2</v>
      </c>
      <c r="AM64" s="46">
        <f t="shared" ref="AM64" si="370">AM$6+$D63</f>
        <v>6.0000000000000005E-2</v>
      </c>
      <c r="AN64" s="46">
        <f t="shared" ref="AN64" si="371">AN$6+$D63</f>
        <v>6.0000000000000005E-2</v>
      </c>
      <c r="AO64" s="46">
        <f t="shared" ref="AO64" si="372">AO$6+$D63</f>
        <v>6.0000000000000005E-2</v>
      </c>
      <c r="AP64" s="46">
        <f t="shared" ref="AP64" si="373">AP$6+$D63</f>
        <v>6.0000000000000005E-2</v>
      </c>
      <c r="AQ64" s="46">
        <f t="shared" ref="AQ64" si="374">AQ$6+$D63</f>
        <v>6.0000000000000005E-2</v>
      </c>
      <c r="AR64" s="46">
        <f t="shared" ref="AR64" si="375">AR$6+$D63</f>
        <v>6.0000000000000005E-2</v>
      </c>
      <c r="AS64" s="46">
        <f t="shared" ref="AS64" si="376">AS$6+$D63</f>
        <v>6.0000000000000005E-2</v>
      </c>
      <c r="AT64" s="46">
        <f t="shared" ref="AT64" si="377">AT$6+$D63</f>
        <v>6.0000000000000005E-2</v>
      </c>
      <c r="AU64" s="46">
        <f t="shared" ref="AU64" si="378">AU$6+$D63</f>
        <v>6.0000000000000005E-2</v>
      </c>
      <c r="AV64" s="46">
        <f t="shared" ref="AV64" si="379">AV$6+$D63</f>
        <v>6.0000000000000005E-2</v>
      </c>
      <c r="AW64" s="46">
        <f t="shared" ref="AW64" si="380">AW$6+$D63</f>
        <v>6.0000000000000005E-2</v>
      </c>
      <c r="AX64" s="46">
        <f t="shared" ref="AX64" si="381">AX$6+$D63</f>
        <v>6.0000000000000005E-2</v>
      </c>
      <c r="AY64" s="46">
        <f t="shared" ref="AY64" si="382">AY$6+$D63</f>
        <v>6.0000000000000005E-2</v>
      </c>
      <c r="AZ64" s="46">
        <f t="shared" ref="AZ64" si="383">AZ$6+$D63</f>
        <v>6.0000000000000005E-2</v>
      </c>
      <c r="BA64" s="46">
        <f t="shared" ref="BA64" si="384">BA$6+$D63</f>
        <v>6.0000000000000005E-2</v>
      </c>
      <c r="BB64" s="46">
        <f t="shared" ref="BB64" si="385">BB$6+$D63</f>
        <v>6.0000000000000005E-2</v>
      </c>
      <c r="BC64" s="46">
        <f t="shared" ref="BC64" si="386">BC$6+$D63</f>
        <v>6.0000000000000005E-2</v>
      </c>
      <c r="BD64" s="46">
        <f t="shared" ref="BD64" si="387">BD$6+$D63</f>
        <v>6.0000000000000005E-2</v>
      </c>
      <c r="BE64" s="46">
        <f t="shared" ref="BE64" si="388">BE$6+$D63</f>
        <v>6.0000000000000005E-2</v>
      </c>
      <c r="BF64" s="46">
        <f t="shared" ref="BF64" si="389">BF$6+$D63</f>
        <v>6.0000000000000005E-2</v>
      </c>
      <c r="BG64" s="46">
        <f t="shared" ref="BG64" si="390">BG$6+$D63</f>
        <v>6.0000000000000005E-2</v>
      </c>
      <c r="BH64" s="46">
        <f t="shared" ref="BH64" si="391">BH$6+$D63</f>
        <v>6.0000000000000005E-2</v>
      </c>
      <c r="BI64" s="46">
        <f t="shared" ref="BI64" si="392">BI$6+$D63</f>
        <v>6.0000000000000005E-2</v>
      </c>
      <c r="BJ64" s="46">
        <f t="shared" ref="BJ64" si="393">BJ$6+$D63</f>
        <v>6.0000000000000005E-2</v>
      </c>
      <c r="BK64" s="46">
        <f t="shared" ref="BK64" si="394">BK$6+$D63</f>
        <v>6.0000000000000005E-2</v>
      </c>
      <c r="BL64" s="46">
        <f t="shared" ref="BL64" si="395">BL$6+$D63</f>
        <v>6.0000000000000005E-2</v>
      </c>
      <c r="BM64" s="46">
        <f t="shared" ref="BM64" si="396">BM$6+$D63</f>
        <v>6.0000000000000005E-2</v>
      </c>
      <c r="BN64" s="46">
        <f t="shared" ref="BN64" si="397">BN$6+$D63</f>
        <v>6.0000000000000005E-2</v>
      </c>
      <c r="BO64" s="46">
        <f t="shared" ref="BO64" si="398">BO$6+$D63</f>
        <v>6.0000000000000005E-2</v>
      </c>
      <c r="BP64" s="46">
        <f t="shared" ref="BP64" si="399">BP$6+$D63</f>
        <v>6.0000000000000005E-2</v>
      </c>
      <c r="BQ64" s="46">
        <f t="shared" ref="BQ64" si="400">BQ$6+$D63</f>
        <v>6.0000000000000005E-2</v>
      </c>
      <c r="BR64" s="46">
        <f t="shared" ref="BR64" si="401">BR$6+$D63</f>
        <v>6.0000000000000005E-2</v>
      </c>
      <c r="BS64" s="46">
        <f t="shared" ref="BS64" si="402">BS$6+$D63</f>
        <v>6.0000000000000005E-2</v>
      </c>
      <c r="BT64" s="46">
        <f t="shared" ref="BT64" si="403">BT$6+$D63</f>
        <v>6.0000000000000005E-2</v>
      </c>
      <c r="BU64" s="46">
        <f t="shared" ref="BU64" si="404">BU$6+$D63</f>
        <v>6.0000000000000005E-2</v>
      </c>
      <c r="BV64" s="46">
        <f t="shared" ref="BV64" si="405">BV$6+$D63</f>
        <v>6.0000000000000005E-2</v>
      </c>
      <c r="BW64" s="46">
        <f t="shared" ref="BW64" si="406">BW$6+$D63</f>
        <v>6.0000000000000005E-2</v>
      </c>
      <c r="BX64" s="46">
        <f t="shared" ref="BX64" si="407">BX$6+$D63</f>
        <v>6.0000000000000005E-2</v>
      </c>
      <c r="BY64" s="46">
        <f t="shared" ref="BY64" si="408">BY$6+$D63</f>
        <v>6.0000000000000005E-2</v>
      </c>
      <c r="BZ64" s="46">
        <f t="shared" ref="BZ64" si="409">BZ$6+$D63</f>
        <v>6.0000000000000005E-2</v>
      </c>
      <c r="CA64" s="46">
        <f t="shared" ref="CA64" si="410">CA$6+$D63</f>
        <v>6.0000000000000005E-2</v>
      </c>
      <c r="CB64" s="46">
        <f t="shared" ref="CB64" si="411">CB$6+$D63</f>
        <v>6.0000000000000005E-2</v>
      </c>
      <c r="CC64" s="46">
        <f t="shared" ref="CC64" si="412">CC$6+$D63</f>
        <v>6.0000000000000005E-2</v>
      </c>
      <c r="CD64" s="46">
        <f t="shared" ref="CD64" si="413">CD$6+$D63</f>
        <v>6.0000000000000005E-2</v>
      </c>
      <c r="CE64" s="46">
        <f t="shared" ref="CE64" si="414">CE$6+$D63</f>
        <v>6.0000000000000005E-2</v>
      </c>
      <c r="CF64" s="46">
        <f t="shared" ref="CF64" si="415">CF$6+$D63</f>
        <v>6.0000000000000005E-2</v>
      </c>
      <c r="CG64" s="46">
        <f t="shared" ref="CG64" si="416">CG$6+$D63</f>
        <v>6.0000000000000005E-2</v>
      </c>
      <c r="CH64" s="46">
        <f t="shared" ref="CH64" si="417">CH$6+$D63</f>
        <v>6.0000000000000005E-2</v>
      </c>
      <c r="CI64" s="46">
        <f t="shared" ref="CI64" si="418">CI$6+$D63</f>
        <v>6.0000000000000005E-2</v>
      </c>
      <c r="CJ64" s="46">
        <f t="shared" ref="CJ64" si="419">CJ$6+$D63</f>
        <v>6.0000000000000005E-2</v>
      </c>
    </row>
    <row r="65" spans="1:88" x14ac:dyDescent="0.25">
      <c r="A65" s="4"/>
      <c r="B65" s="2" t="s">
        <v>62</v>
      </c>
      <c r="C65" s="5" t="s">
        <v>1</v>
      </c>
      <c r="D65" s="29">
        <v>0.01</v>
      </c>
      <c r="H65" s="3">
        <f t="shared" ref="H65" si="420">-H62*$D65</f>
        <v>8000000</v>
      </c>
    </row>
    <row r="66" spans="1:88" s="4" customFormat="1" x14ac:dyDescent="0.25">
      <c r="B66" s="4" t="s">
        <v>6</v>
      </c>
      <c r="C66" s="5" t="s">
        <v>1</v>
      </c>
      <c r="D66" s="22">
        <v>0.3</v>
      </c>
      <c r="G66" s="5"/>
    </row>
    <row r="67" spans="1:88" s="4" customFormat="1" x14ac:dyDescent="0.25">
      <c r="B67" s="4" t="s">
        <v>8</v>
      </c>
      <c r="C67" s="5"/>
      <c r="D67" s="13">
        <f t="shared" ref="D67" si="421">SUM(H67:CJ67)</f>
        <v>240000000</v>
      </c>
      <c r="G67" s="5"/>
      <c r="H67" s="6">
        <f t="shared" ref="H67:K67" si="422">IF(H$4-$H$4=$D58,$D61*$D66,0)</f>
        <v>0</v>
      </c>
      <c r="I67" s="6">
        <f t="shared" si="422"/>
        <v>0</v>
      </c>
      <c r="J67" s="6">
        <f t="shared" si="422"/>
        <v>0</v>
      </c>
      <c r="K67" s="6">
        <f t="shared" si="422"/>
        <v>0</v>
      </c>
      <c r="L67" s="6">
        <f t="shared" ref="L67" si="423">IF(L$4-$H$4=$D58,$D61*$D66,0)</f>
        <v>0</v>
      </c>
      <c r="M67" s="6">
        <f t="shared" ref="M67" si="424">IF(M$4-$H$4=$D58,$D61*$D66,0)</f>
        <v>0</v>
      </c>
      <c r="N67" s="6">
        <f t="shared" ref="N67" si="425">IF(N$4-$H$4=$D58,$D61*$D66,0)</f>
        <v>0</v>
      </c>
      <c r="O67" s="6">
        <f t="shared" ref="O67" si="426">IF(O$4-$H$4=$D58,$D61*$D66,0)</f>
        <v>0</v>
      </c>
      <c r="P67" s="6">
        <f t="shared" ref="P67" si="427">IF(P$4-$H$4=$D58,$D61*$D66,0)</f>
        <v>0</v>
      </c>
      <c r="Q67" s="6">
        <f t="shared" ref="Q67" si="428">IF(Q$4-$H$4=$D58,$D61*$D66,0)</f>
        <v>0</v>
      </c>
      <c r="R67" s="6">
        <f t="shared" ref="R67" si="429">IF(R$4-$H$4=$D58,$D61*$D66,0)</f>
        <v>0</v>
      </c>
      <c r="S67" s="6">
        <f t="shared" ref="S67" si="430">IF(S$4-$H$4=$D58,$D61*$D66,0)</f>
        <v>0</v>
      </c>
      <c r="T67" s="6">
        <f t="shared" ref="T67" si="431">IF(T$4-$H$4=$D58,$D61*$D66,0)</f>
        <v>0</v>
      </c>
      <c r="U67" s="6">
        <f t="shared" ref="U67" si="432">IF(U$4-$H$4=$D58,$D61*$D66,0)</f>
        <v>0</v>
      </c>
      <c r="V67" s="6">
        <f t="shared" ref="V67" si="433">IF(V$4-$H$4=$D58,$D61*$D66,0)</f>
        <v>0</v>
      </c>
      <c r="W67" s="6">
        <f t="shared" ref="W67" si="434">IF(W$4-$H$4=$D58,$D61*$D66,0)</f>
        <v>0</v>
      </c>
      <c r="X67" s="6">
        <f t="shared" ref="X67" si="435">IF(X$4-$H$4=$D58,$D61*$D66,0)</f>
        <v>0</v>
      </c>
      <c r="Y67" s="6">
        <f t="shared" ref="Y67" si="436">IF(Y$4-$H$4=$D58,$D61*$D66,0)</f>
        <v>0</v>
      </c>
      <c r="Z67" s="6">
        <f t="shared" ref="Z67" si="437">IF(Z$4-$H$4=$D58,$D61*$D66,0)</f>
        <v>0</v>
      </c>
      <c r="AA67" s="6">
        <f t="shared" ref="AA67" si="438">IF(AA$4-$H$4=$D58,$D61*$D66,0)</f>
        <v>0</v>
      </c>
      <c r="AB67" s="6">
        <f t="shared" ref="AB67" si="439">IF(AB$4-$H$4=$D58,$D61*$D66,0)</f>
        <v>240000000</v>
      </c>
      <c r="AC67" s="6">
        <f t="shared" ref="AC67" si="440">IF(AC$4-$H$4=$D58,$D61*$D66,0)</f>
        <v>0</v>
      </c>
      <c r="AD67" s="6">
        <f t="shared" ref="AD67" si="441">IF(AD$4-$H$4=$D58,$D61*$D66,0)</f>
        <v>0</v>
      </c>
      <c r="AE67" s="6">
        <f t="shared" ref="AE67" si="442">IF(AE$4-$H$4=$D58,$D61*$D66,0)</f>
        <v>0</v>
      </c>
      <c r="AF67" s="6">
        <f t="shared" ref="AF67" si="443">IF(AF$4-$H$4=$D58,$D61*$D66,0)</f>
        <v>0</v>
      </c>
      <c r="AG67" s="6">
        <f t="shared" ref="AG67" si="444">IF(AG$4-$H$4=$D58,$D61*$D66,0)</f>
        <v>0</v>
      </c>
      <c r="AH67" s="6">
        <f t="shared" ref="AH67" si="445">IF(AH$4-$H$4=$D58,$D61*$D66,0)</f>
        <v>0</v>
      </c>
      <c r="AI67" s="6">
        <f t="shared" ref="AI67" si="446">IF(AI$4-$H$4=$D58,$D61*$D66,0)</f>
        <v>0</v>
      </c>
      <c r="AJ67" s="6">
        <f t="shared" ref="AJ67" si="447">IF(AJ$4-$H$4=$D58,$D61*$D66,0)</f>
        <v>0</v>
      </c>
      <c r="AK67" s="6">
        <f t="shared" ref="AK67" si="448">IF(AK$4-$H$4=$D58,$D61*$D66,0)</f>
        <v>0</v>
      </c>
      <c r="AL67" s="6">
        <f t="shared" ref="AL67" si="449">IF(AL$4-$H$4=$D58,$D61*$D66,0)</f>
        <v>0</v>
      </c>
      <c r="AM67" s="6">
        <f t="shared" ref="AM67" si="450">IF(AM$4-$H$4=$D58,$D61*$D66,0)</f>
        <v>0</v>
      </c>
      <c r="AN67" s="6">
        <f t="shared" ref="AN67" si="451">IF(AN$4-$H$4=$D58,$D61*$D66,0)</f>
        <v>0</v>
      </c>
      <c r="AO67" s="6">
        <f t="shared" ref="AO67" si="452">IF(AO$4-$H$4=$D58,$D61*$D66,0)</f>
        <v>0</v>
      </c>
      <c r="AP67" s="6">
        <f t="shared" ref="AP67" si="453">IF(AP$4-$H$4=$D58,$D61*$D66,0)</f>
        <v>0</v>
      </c>
      <c r="AQ67" s="6">
        <f t="shared" ref="AQ67" si="454">IF(AQ$4-$H$4=$D58,$D61*$D66,0)</f>
        <v>0</v>
      </c>
      <c r="AR67" s="6">
        <f t="shared" ref="AR67" si="455">IF(AR$4-$H$4=$D58,$D61*$D66,0)</f>
        <v>0</v>
      </c>
      <c r="AS67" s="6">
        <f t="shared" ref="AS67" si="456">IF(AS$4-$H$4=$D58,$D61*$D66,0)</f>
        <v>0</v>
      </c>
      <c r="AT67" s="6">
        <f t="shared" ref="AT67" si="457">IF(AT$4-$H$4=$D58,$D61*$D66,0)</f>
        <v>0</v>
      </c>
      <c r="AU67" s="6">
        <f t="shared" ref="AU67" si="458">IF(AU$4-$H$4=$D58,$D61*$D66,0)</f>
        <v>0</v>
      </c>
      <c r="AV67" s="6">
        <f t="shared" ref="AV67" si="459">IF(AV$4-$H$4=$D58,$D61*$D66,0)</f>
        <v>0</v>
      </c>
      <c r="AW67" s="6">
        <f t="shared" ref="AW67" si="460">IF(AW$4-$H$4=$D58,$D61*$D66,0)</f>
        <v>0</v>
      </c>
      <c r="AX67" s="6">
        <f t="shared" ref="AX67" si="461">IF(AX$4-$H$4=$D58,$D61*$D66,0)</f>
        <v>0</v>
      </c>
      <c r="AY67" s="6">
        <f t="shared" ref="AY67" si="462">IF(AY$4-$H$4=$D58,$D61*$D66,0)</f>
        <v>0</v>
      </c>
      <c r="AZ67" s="6">
        <f t="shared" ref="AZ67" si="463">IF(AZ$4-$H$4=$D58,$D61*$D66,0)</f>
        <v>0</v>
      </c>
      <c r="BA67" s="6">
        <f t="shared" ref="BA67" si="464">IF(BA$4-$H$4=$D58,$D61*$D66,0)</f>
        <v>0</v>
      </c>
      <c r="BB67" s="6">
        <f t="shared" ref="BB67" si="465">IF(BB$4-$H$4=$D58,$D61*$D66,0)</f>
        <v>0</v>
      </c>
      <c r="BC67" s="6">
        <f t="shared" ref="BC67" si="466">IF(BC$4-$H$4=$D58,$D61*$D66,0)</f>
        <v>0</v>
      </c>
      <c r="BD67" s="6">
        <f t="shared" ref="BD67" si="467">IF(BD$4-$H$4=$D58,$D61*$D66,0)</f>
        <v>0</v>
      </c>
      <c r="BE67" s="6">
        <f t="shared" ref="BE67" si="468">IF(BE$4-$H$4=$D58,$D61*$D66,0)</f>
        <v>0</v>
      </c>
      <c r="BF67" s="6">
        <f t="shared" ref="BF67" si="469">IF(BF$4-$H$4=$D58,$D61*$D66,0)</f>
        <v>0</v>
      </c>
      <c r="BG67" s="6">
        <f t="shared" ref="BG67" si="470">IF(BG$4-$H$4=$D58,$D61*$D66,0)</f>
        <v>0</v>
      </c>
      <c r="BH67" s="6">
        <f t="shared" ref="BH67" si="471">IF(BH$4-$H$4=$D58,$D61*$D66,0)</f>
        <v>0</v>
      </c>
      <c r="BI67" s="6">
        <f t="shared" ref="BI67" si="472">IF(BI$4-$H$4=$D58,$D61*$D66,0)</f>
        <v>0</v>
      </c>
      <c r="BJ67" s="6">
        <f t="shared" ref="BJ67" si="473">IF(BJ$4-$H$4=$D58,$D61*$D66,0)</f>
        <v>0</v>
      </c>
      <c r="BK67" s="6">
        <f t="shared" ref="BK67" si="474">IF(BK$4-$H$4=$D58,$D61*$D66,0)</f>
        <v>0</v>
      </c>
      <c r="BL67" s="6">
        <f t="shared" ref="BL67" si="475">IF(BL$4-$H$4=$D58,$D61*$D66,0)</f>
        <v>0</v>
      </c>
      <c r="BM67" s="6">
        <f t="shared" ref="BM67" si="476">IF(BM$4-$H$4=$D58,$D61*$D66,0)</f>
        <v>0</v>
      </c>
      <c r="BN67" s="6">
        <f t="shared" ref="BN67" si="477">IF(BN$4-$H$4=$D58,$D61*$D66,0)</f>
        <v>0</v>
      </c>
      <c r="BO67" s="6">
        <f t="shared" ref="BO67" si="478">IF(BO$4-$H$4=$D58,$D61*$D66,0)</f>
        <v>0</v>
      </c>
      <c r="BP67" s="6">
        <f t="shared" ref="BP67" si="479">IF(BP$4-$H$4=$D58,$D61*$D66,0)</f>
        <v>0</v>
      </c>
      <c r="BQ67" s="6">
        <f t="shared" ref="BQ67" si="480">IF(BQ$4-$H$4=$D58,$D61*$D66,0)</f>
        <v>0</v>
      </c>
      <c r="BR67" s="6">
        <f t="shared" ref="BR67" si="481">IF(BR$4-$H$4=$D58,$D61*$D66,0)</f>
        <v>0</v>
      </c>
      <c r="BS67" s="6">
        <f t="shared" ref="BS67" si="482">IF(BS$4-$H$4=$D58,$D61*$D66,0)</f>
        <v>0</v>
      </c>
      <c r="BT67" s="6">
        <f t="shared" ref="BT67" si="483">IF(BT$4-$H$4=$D58,$D61*$D66,0)</f>
        <v>0</v>
      </c>
      <c r="BU67" s="6">
        <f t="shared" ref="BU67" si="484">IF(BU$4-$H$4=$D58,$D61*$D66,0)</f>
        <v>0</v>
      </c>
      <c r="BV67" s="6">
        <f t="shared" ref="BV67" si="485">IF(BV$4-$H$4=$D58,$D61*$D66,0)</f>
        <v>0</v>
      </c>
      <c r="BW67" s="6">
        <f t="shared" ref="BW67" si="486">IF(BW$4-$H$4=$D58,$D61*$D66,0)</f>
        <v>0</v>
      </c>
      <c r="BX67" s="6">
        <f t="shared" ref="BX67" si="487">IF(BX$4-$H$4=$D58,$D61*$D66,0)</f>
        <v>0</v>
      </c>
      <c r="BY67" s="6">
        <f t="shared" ref="BY67" si="488">IF(BY$4-$H$4=$D58,$D61*$D66,0)</f>
        <v>0</v>
      </c>
      <c r="BZ67" s="6">
        <f t="shared" ref="BZ67" si="489">IF(BZ$4-$H$4=$D58,$D61*$D66,0)</f>
        <v>0</v>
      </c>
      <c r="CA67" s="6">
        <f t="shared" ref="CA67" si="490">IF(CA$4-$H$4=$D58,$D61*$D66,0)</f>
        <v>0</v>
      </c>
      <c r="CB67" s="6">
        <f t="shared" ref="CB67" si="491">IF(CB$4-$H$4=$D58,$D61*$D66,0)</f>
        <v>0</v>
      </c>
      <c r="CC67" s="6">
        <f t="shared" ref="CC67" si="492">IF(CC$4-$H$4=$D58,$D61*$D66,0)</f>
        <v>0</v>
      </c>
      <c r="CD67" s="6">
        <f t="shared" ref="CD67" si="493">IF(CD$4-$H$4=$D58,$D61*$D66,0)</f>
        <v>0</v>
      </c>
      <c r="CE67" s="6">
        <f t="shared" ref="CE67" si="494">IF(CE$4-$H$4=$D58,$D61*$D66,0)</f>
        <v>0</v>
      </c>
      <c r="CF67" s="6">
        <f t="shared" ref="CF67" si="495">IF(CF$4-$H$4=$D58,$D61*$D66,0)</f>
        <v>0</v>
      </c>
      <c r="CG67" s="6">
        <f t="shared" ref="CG67" si="496">IF(CG$4-$H$4=$D58,$D61*$D66,0)</f>
        <v>0</v>
      </c>
      <c r="CH67" s="6">
        <f t="shared" ref="CH67" si="497">IF(CH$4-$H$4=$D58,$D61*$D66,0)</f>
        <v>0</v>
      </c>
      <c r="CI67" s="6">
        <f t="shared" ref="CI67" si="498">IF(CI$4-$H$4=$D58,$D61*$D66,0)</f>
        <v>0</v>
      </c>
      <c r="CJ67" s="6">
        <f t="shared" ref="CJ67" si="499">IF(CJ$4-$H$4=$D58,$D61*$D66,0)</f>
        <v>0</v>
      </c>
    </row>
    <row r="68" spans="1:88" x14ac:dyDescent="0.25">
      <c r="A68" s="4"/>
    </row>
    <row r="69" spans="1:88" x14ac:dyDescent="0.25">
      <c r="A69" s="4"/>
      <c r="B69" s="57" t="s">
        <v>16</v>
      </c>
      <c r="C69" s="58"/>
      <c r="D69" s="59">
        <f t="shared" ref="D69" si="500">SUM(H69:CJ69)</f>
        <v>652352241.79402804</v>
      </c>
      <c r="E69" s="57"/>
      <c r="F69" s="57"/>
      <c r="G69" s="60"/>
      <c r="H69" s="61">
        <f>IF(AND(H$4-$H$4&gt;0,H$4-$H$4&lt;=$D58),$D61*(1-$D66)*H64/4*POWER(1+H64/4,$D58)/(POWER(1+H64/4,$D58)-1),0)</f>
        <v>0</v>
      </c>
      <c r="I69" s="61">
        <f t="shared" ref="I69:BT69" si="501">IF(AND(I$4-$H$4&gt;0,I$4-$H$4&lt;=$D58),$D61*(1-$D66)*I64/4*POWER(1+I64/4,$D58)/(POWER(1+I64/4,$D58)-1),0)</f>
        <v>32617612.089701395</v>
      </c>
      <c r="J69" s="61">
        <f t="shared" si="501"/>
        <v>32617612.089701395</v>
      </c>
      <c r="K69" s="61">
        <f t="shared" si="501"/>
        <v>32617612.089701395</v>
      </c>
      <c r="L69" s="61">
        <f t="shared" si="501"/>
        <v>32617612.089701395</v>
      </c>
      <c r="M69" s="61">
        <f t="shared" si="501"/>
        <v>32617612.089701395</v>
      </c>
      <c r="N69" s="61">
        <f t="shared" si="501"/>
        <v>32617612.089701395</v>
      </c>
      <c r="O69" s="61">
        <f t="shared" si="501"/>
        <v>32617612.089701395</v>
      </c>
      <c r="P69" s="61">
        <f t="shared" si="501"/>
        <v>32617612.089701395</v>
      </c>
      <c r="Q69" s="61">
        <f t="shared" si="501"/>
        <v>32617612.089701395</v>
      </c>
      <c r="R69" s="61">
        <f t="shared" si="501"/>
        <v>32617612.089701395</v>
      </c>
      <c r="S69" s="61">
        <f t="shared" si="501"/>
        <v>32617612.089701395</v>
      </c>
      <c r="T69" s="61">
        <f t="shared" si="501"/>
        <v>32617612.089701395</v>
      </c>
      <c r="U69" s="61">
        <f t="shared" si="501"/>
        <v>32617612.089701395</v>
      </c>
      <c r="V69" s="61">
        <f t="shared" si="501"/>
        <v>32617612.089701395</v>
      </c>
      <c r="W69" s="61">
        <f t="shared" si="501"/>
        <v>32617612.089701395</v>
      </c>
      <c r="X69" s="61">
        <f t="shared" si="501"/>
        <v>32617612.089701395</v>
      </c>
      <c r="Y69" s="61">
        <f t="shared" si="501"/>
        <v>32617612.089701395</v>
      </c>
      <c r="Z69" s="61">
        <f t="shared" si="501"/>
        <v>32617612.089701395</v>
      </c>
      <c r="AA69" s="61">
        <f t="shared" si="501"/>
        <v>32617612.089701395</v>
      </c>
      <c r="AB69" s="61">
        <f t="shared" si="501"/>
        <v>32617612.089701395</v>
      </c>
      <c r="AC69" s="61">
        <f t="shared" si="501"/>
        <v>0</v>
      </c>
      <c r="AD69" s="61">
        <f t="shared" si="501"/>
        <v>0</v>
      </c>
      <c r="AE69" s="61">
        <f t="shared" si="501"/>
        <v>0</v>
      </c>
      <c r="AF69" s="61">
        <f t="shared" si="501"/>
        <v>0</v>
      </c>
      <c r="AG69" s="61">
        <f t="shared" si="501"/>
        <v>0</v>
      </c>
      <c r="AH69" s="61">
        <f t="shared" si="501"/>
        <v>0</v>
      </c>
      <c r="AI69" s="61">
        <f t="shared" si="501"/>
        <v>0</v>
      </c>
      <c r="AJ69" s="61">
        <f t="shared" si="501"/>
        <v>0</v>
      </c>
      <c r="AK69" s="61">
        <f t="shared" si="501"/>
        <v>0</v>
      </c>
      <c r="AL69" s="61">
        <f t="shared" si="501"/>
        <v>0</v>
      </c>
      <c r="AM69" s="61">
        <f t="shared" si="501"/>
        <v>0</v>
      </c>
      <c r="AN69" s="61">
        <f t="shared" si="501"/>
        <v>0</v>
      </c>
      <c r="AO69" s="61">
        <f t="shared" si="501"/>
        <v>0</v>
      </c>
      <c r="AP69" s="61">
        <f t="shared" si="501"/>
        <v>0</v>
      </c>
      <c r="AQ69" s="61">
        <f t="shared" si="501"/>
        <v>0</v>
      </c>
      <c r="AR69" s="61">
        <f t="shared" si="501"/>
        <v>0</v>
      </c>
      <c r="AS69" s="61">
        <f t="shared" si="501"/>
        <v>0</v>
      </c>
      <c r="AT69" s="61">
        <f t="shared" si="501"/>
        <v>0</v>
      </c>
      <c r="AU69" s="61">
        <f t="shared" si="501"/>
        <v>0</v>
      </c>
      <c r="AV69" s="61">
        <f t="shared" si="501"/>
        <v>0</v>
      </c>
      <c r="AW69" s="61">
        <f t="shared" si="501"/>
        <v>0</v>
      </c>
      <c r="AX69" s="61">
        <f t="shared" si="501"/>
        <v>0</v>
      </c>
      <c r="AY69" s="61">
        <f t="shared" si="501"/>
        <v>0</v>
      </c>
      <c r="AZ69" s="61">
        <f t="shared" si="501"/>
        <v>0</v>
      </c>
      <c r="BA69" s="61">
        <f t="shared" si="501"/>
        <v>0</v>
      </c>
      <c r="BB69" s="61">
        <f t="shared" si="501"/>
        <v>0</v>
      </c>
      <c r="BC69" s="61">
        <f t="shared" si="501"/>
        <v>0</v>
      </c>
      <c r="BD69" s="61">
        <f t="shared" si="501"/>
        <v>0</v>
      </c>
      <c r="BE69" s="61">
        <f t="shared" si="501"/>
        <v>0</v>
      </c>
      <c r="BF69" s="61">
        <f t="shared" si="501"/>
        <v>0</v>
      </c>
      <c r="BG69" s="61">
        <f t="shared" si="501"/>
        <v>0</v>
      </c>
      <c r="BH69" s="61">
        <f t="shared" si="501"/>
        <v>0</v>
      </c>
      <c r="BI69" s="61">
        <f t="shared" si="501"/>
        <v>0</v>
      </c>
      <c r="BJ69" s="61">
        <f t="shared" si="501"/>
        <v>0</v>
      </c>
      <c r="BK69" s="61">
        <f t="shared" si="501"/>
        <v>0</v>
      </c>
      <c r="BL69" s="61">
        <f t="shared" si="501"/>
        <v>0</v>
      </c>
      <c r="BM69" s="61">
        <f t="shared" si="501"/>
        <v>0</v>
      </c>
      <c r="BN69" s="61">
        <f t="shared" si="501"/>
        <v>0</v>
      </c>
      <c r="BO69" s="61">
        <f t="shared" si="501"/>
        <v>0</v>
      </c>
      <c r="BP69" s="61">
        <f t="shared" si="501"/>
        <v>0</v>
      </c>
      <c r="BQ69" s="61">
        <f t="shared" si="501"/>
        <v>0</v>
      </c>
      <c r="BR69" s="61">
        <f t="shared" si="501"/>
        <v>0</v>
      </c>
      <c r="BS69" s="61">
        <f t="shared" si="501"/>
        <v>0</v>
      </c>
      <c r="BT69" s="61">
        <f t="shared" si="501"/>
        <v>0</v>
      </c>
      <c r="BU69" s="61">
        <f t="shared" ref="BU69:CJ69" si="502">IF(AND(BU$4-$H$4&gt;0,BU$4-$H$4&lt;=$D58),$D61*(1-$D66)*BU64/4*POWER(1+BU64/4,$D58)/(POWER(1+BU64/4,$D58)-1),0)</f>
        <v>0</v>
      </c>
      <c r="BV69" s="61">
        <f t="shared" si="502"/>
        <v>0</v>
      </c>
      <c r="BW69" s="61">
        <f t="shared" si="502"/>
        <v>0</v>
      </c>
      <c r="BX69" s="61">
        <f t="shared" si="502"/>
        <v>0</v>
      </c>
      <c r="BY69" s="61">
        <f t="shared" si="502"/>
        <v>0</v>
      </c>
      <c r="BZ69" s="61">
        <f t="shared" si="502"/>
        <v>0</v>
      </c>
      <c r="CA69" s="61">
        <f t="shared" si="502"/>
        <v>0</v>
      </c>
      <c r="CB69" s="61">
        <f t="shared" si="502"/>
        <v>0</v>
      </c>
      <c r="CC69" s="61">
        <f t="shared" si="502"/>
        <v>0</v>
      </c>
      <c r="CD69" s="61">
        <f t="shared" si="502"/>
        <v>0</v>
      </c>
      <c r="CE69" s="61">
        <f t="shared" si="502"/>
        <v>0</v>
      </c>
      <c r="CF69" s="61">
        <f t="shared" si="502"/>
        <v>0</v>
      </c>
      <c r="CG69" s="61">
        <f t="shared" si="502"/>
        <v>0</v>
      </c>
      <c r="CH69" s="61">
        <f t="shared" si="502"/>
        <v>0</v>
      </c>
      <c r="CI69" s="61">
        <f t="shared" si="502"/>
        <v>0</v>
      </c>
      <c r="CJ69" s="61">
        <f t="shared" si="502"/>
        <v>0</v>
      </c>
    </row>
    <row r="70" spans="1:88" s="4" customFormat="1" x14ac:dyDescent="0.25">
      <c r="B70" s="35" t="s">
        <v>17</v>
      </c>
      <c r="C70" s="33"/>
      <c r="D70" s="51">
        <f>SUM(H70:CJ70)</f>
        <v>164352241.79402167</v>
      </c>
      <c r="E70" s="35"/>
      <c r="F70" s="35"/>
      <c r="G70" s="33"/>
      <c r="H70" s="37">
        <f>IF(AND(H$4-$H$4&gt;0,H$4-$H$4&lt;=$D58),($D61-SUM($G71:G71))*H64/4,0)</f>
        <v>0</v>
      </c>
      <c r="I70" s="37">
        <f>IF(AND(I$4-$H$4&gt;0,I$4-$H$4&lt;=$D58),($D61-SUM($G71:H71))*I64/4,0)</f>
        <v>12000000.000000002</v>
      </c>
      <c r="J70" s="37">
        <f>IF(AND(J$4-$H$4&gt;0,J$4-$H$4&lt;=$D58),($D61-SUM($G71:I71))*J64/4,0)</f>
        <v>11636735.818654479</v>
      </c>
      <c r="K70" s="37">
        <f>IF(AND(K$4-$H$4&gt;0,K$4-$H$4&lt;=$D58),($D61-SUM($G71:J71))*K64/4,0)</f>
        <v>11268022.674588777</v>
      </c>
      <c r="L70" s="37">
        <f>IF(AND(L$4-$H$4&gt;0,L$4-$H$4&lt;=$D58),($D61-SUM($G71:K71))*L64/4,0)</f>
        <v>10893778.833362088</v>
      </c>
      <c r="M70" s="37">
        <f>IF(AND(M$4-$H$4&gt;0,M$4-$H$4&lt;=$D58),($D61-SUM($G71:L71))*M64/4,0)</f>
        <v>10513921.334516998</v>
      </c>
      <c r="N70" s="37">
        <f>IF(AND(N$4-$H$4&gt;0,N$4-$H$4&lt;=$D58),($D61-SUM($G71:M71))*N64/4,0)</f>
        <v>10128365.973189231</v>
      </c>
      <c r="O70" s="37">
        <f>IF(AND(O$4-$H$4&gt;0,O$4-$H$4&lt;=$D58),($D61-SUM($G71:N71))*O64/4,0)</f>
        <v>9737027.2814415488</v>
      </c>
      <c r="P70" s="37">
        <f>IF(AND(P$4-$H$4&gt;0,P$4-$H$4&lt;=$D58),($D61-SUM($G71:O71))*P64/4,0)</f>
        <v>9339818.5093176514</v>
      </c>
      <c r="Q70" s="37">
        <f>IF(AND(Q$4-$H$4&gt;0,Q$4-$H$4&lt;=$D58),($D61-SUM($G71:P71))*Q64/4,0)</f>
        <v>8936651.6056118943</v>
      </c>
      <c r="R70" s="37">
        <f>IF(AND(R$4-$H$4&gt;0,R$4-$H$4&lt;=$D58),($D61-SUM($G71:Q71))*R64/4,0)</f>
        <v>8527437.1983505525</v>
      </c>
      <c r="S70" s="37">
        <f>IF(AND(S$4-$H$4&gt;0,S$4-$H$4&lt;=$D58),($D61-SUM($G71:R71))*S64/4,0)</f>
        <v>8112084.5749802906</v>
      </c>
      <c r="T70" s="37">
        <f>IF(AND(T$4-$H$4&gt;0,T$4-$H$4&lt;=$D58),($D61-SUM($G71:S71))*T64/4,0)</f>
        <v>7690501.6622594735</v>
      </c>
      <c r="U70" s="37">
        <f>IF(AND(U$4-$H$4&gt;0,U$4-$H$4&lt;=$D58),($D61-SUM($G71:T71))*U64/4,0)</f>
        <v>7262595.0058478443</v>
      </c>
      <c r="V70" s="37">
        <f>IF(AND(V$4-$H$4&gt;0,V$4-$H$4&lt;=$D58),($D61-SUM($G71:U71))*V64/4,0)</f>
        <v>6828269.7495900411</v>
      </c>
      <c r="W70" s="37">
        <f>IF(AND(W$4-$H$4&gt;0,W$4-$H$4&lt;=$D58),($D61-SUM($G71:V71))*W64/4,0)</f>
        <v>6387429.6144883707</v>
      </c>
      <c r="X70" s="37">
        <f>IF(AND(X$4-$H$4&gt;0,X$4-$H$4&lt;=$D58),($D61-SUM($G71:W71))*X64/4,0)</f>
        <v>5939976.8773601754</v>
      </c>
      <c r="Y70" s="37">
        <f>IF(AND(Y$4-$H$4&gt;0,Y$4-$H$4&lt;=$D58),($D61-SUM($G71:X71))*Y64/4,0)</f>
        <v>5485812.3491750574</v>
      </c>
      <c r="Z70" s="37">
        <f>IF(AND(Z$4-$H$4&gt;0,Z$4-$H$4&lt;=$D58),($D61-SUM($G71:Y71))*Z64/4,0)</f>
        <v>5024835.3530671624</v>
      </c>
      <c r="AA70" s="37">
        <f>IF(AND(AA$4-$H$4&gt;0,AA$4-$H$4&lt;=$D58),($D61-SUM($G71:Z71))*AA64/4,0)</f>
        <v>4556943.7020176481</v>
      </c>
      <c r="AB70" s="37">
        <f>IF(AND(AB$4-$H$4&gt;0,AB$4-$H$4&lt;=$D58),($D61-SUM($G71:AA71))*AB64/4,0)</f>
        <v>4082033.6762023922</v>
      </c>
      <c r="AC70" s="37">
        <f>IF(AND(AC$4-$H$4&gt;0,AC$4-$H$4&lt;=$D58),($D61-SUM($G71:AB71))*AC64/4,0)</f>
        <v>0</v>
      </c>
      <c r="AD70" s="37">
        <f>IF(AND(AD$4-$H$4&gt;0,AD$4-$H$4&lt;=$D58),($D61-SUM($G71:AC71))*AD64/4,0)</f>
        <v>0</v>
      </c>
      <c r="AE70" s="37">
        <f>IF(AND(AE$4-$H$4&gt;0,AE$4-$H$4&lt;=$D58),($D61-SUM($G71:AD71))*AE64/4,0)</f>
        <v>0</v>
      </c>
      <c r="AF70" s="37">
        <f>IF(AND(AF$4-$H$4&gt;0,AF$4-$H$4&lt;=$D58),($D61-SUM($G71:AE71))*AF64/4,0)</f>
        <v>0</v>
      </c>
      <c r="AG70" s="37">
        <f>IF(AND(AG$4-$H$4&gt;0,AG$4-$H$4&lt;=$D58),($D61-SUM($G71:AF71))*AG64/4,0)</f>
        <v>0</v>
      </c>
      <c r="AH70" s="37">
        <f>IF(AND(AH$4-$H$4&gt;0,AH$4-$H$4&lt;=$D58),($D61-SUM($G71:AG71))*AH64/4,0)</f>
        <v>0</v>
      </c>
      <c r="AI70" s="37">
        <f>IF(AND(AI$4-$H$4&gt;0,AI$4-$H$4&lt;=$D58),($D61-SUM($G71:AH71))*AI64/4,0)</f>
        <v>0</v>
      </c>
      <c r="AJ70" s="37">
        <f>IF(AND(AJ$4-$H$4&gt;0,AJ$4-$H$4&lt;=$D58),($D61-SUM($G71:AI71))*AJ64/4,0)</f>
        <v>0</v>
      </c>
      <c r="AK70" s="37">
        <f>IF(AND(AK$4-$H$4&gt;0,AK$4-$H$4&lt;=$D58),($D61-SUM($G71:AJ71))*AK64/4,0)</f>
        <v>0</v>
      </c>
      <c r="AL70" s="37">
        <f>IF(AND(AL$4-$H$4&gt;0,AL$4-$H$4&lt;=$D58),($D61-SUM($G71:AK71))*AL64/4,0)</f>
        <v>0</v>
      </c>
      <c r="AM70" s="37">
        <f>IF(AND(AM$4-$H$4&gt;0,AM$4-$H$4&lt;=$D58),($D61-SUM($G71:AL71))*AM64/4,0)</f>
        <v>0</v>
      </c>
      <c r="AN70" s="37">
        <f>IF(AND(AN$4-$H$4&gt;0,AN$4-$H$4&lt;=$D58),($D61-SUM($G71:AM71))*AN64/4,0)</f>
        <v>0</v>
      </c>
      <c r="AO70" s="37">
        <f>IF(AND(AO$4-$H$4&gt;0,AO$4-$H$4&lt;=$D58),($D61-SUM($G71:AN71))*AO64/4,0)</f>
        <v>0</v>
      </c>
      <c r="AP70" s="37">
        <f>IF(AND(AP$4-$H$4&gt;0,AP$4-$H$4&lt;=$D58),($D61-SUM($G71:AO71))*AP64/4,0)</f>
        <v>0</v>
      </c>
      <c r="AQ70" s="37">
        <f>IF(AND(AQ$4-$H$4&gt;0,AQ$4-$H$4&lt;=$D58),($D61-SUM($G71:AP71))*AQ64/4,0)</f>
        <v>0</v>
      </c>
      <c r="AR70" s="37">
        <f>IF(AND(AR$4-$H$4&gt;0,AR$4-$H$4&lt;=$D58),($D61-SUM($G71:AQ71))*AR64/4,0)</f>
        <v>0</v>
      </c>
      <c r="AS70" s="37">
        <f>IF(AND(AS$4-$H$4&gt;0,AS$4-$H$4&lt;=$D58),($D61-SUM($G71:AR71))*AS64/4,0)</f>
        <v>0</v>
      </c>
      <c r="AT70" s="37">
        <f>IF(AND(AT$4-$H$4&gt;0,AT$4-$H$4&lt;=$D58),($D61-SUM($G71:AS71))*AT64/4,0)</f>
        <v>0</v>
      </c>
      <c r="AU70" s="37">
        <f>IF(AND(AU$4-$H$4&gt;0,AU$4-$H$4&lt;=$D58),($D61-SUM($G71:AT71))*AU64/4,0)</f>
        <v>0</v>
      </c>
      <c r="AV70" s="37">
        <f>IF(AND(AV$4-$H$4&gt;0,AV$4-$H$4&lt;=$D58),($D61-SUM($G71:AU71))*AV64/4,0)</f>
        <v>0</v>
      </c>
      <c r="AW70" s="37">
        <f>IF(AND(AW$4-$H$4&gt;0,AW$4-$H$4&lt;=$D58),($D61-SUM($G71:AV71))*AW64/4,0)</f>
        <v>0</v>
      </c>
      <c r="AX70" s="37">
        <f>IF(AND(AX$4-$H$4&gt;0,AX$4-$H$4&lt;=$D58),($D61-SUM($G71:AW71))*AX64/4,0)</f>
        <v>0</v>
      </c>
      <c r="AY70" s="37">
        <f>IF(AND(AY$4-$H$4&gt;0,AY$4-$H$4&lt;=$D58),($D61-SUM($G71:AX71))*AY64/4,0)</f>
        <v>0</v>
      </c>
      <c r="AZ70" s="37">
        <f>IF(AND(AZ$4-$H$4&gt;0,AZ$4-$H$4&lt;=$D58),($D61-SUM($G71:AY71))*AZ64/4,0)</f>
        <v>0</v>
      </c>
      <c r="BA70" s="37">
        <f>IF(AND(BA$4-$H$4&gt;0,BA$4-$H$4&lt;=$D58),($D61-SUM($G71:AZ71))*BA64/4,0)</f>
        <v>0</v>
      </c>
      <c r="BB70" s="37">
        <f>IF(AND(BB$4-$H$4&gt;0,BB$4-$H$4&lt;=$D58),($D61-SUM($G71:BA71))*BB64/4,0)</f>
        <v>0</v>
      </c>
      <c r="BC70" s="37">
        <f>IF(AND(BC$4-$H$4&gt;0,BC$4-$H$4&lt;=$D58),($D61-SUM($G71:BB71))*BC64/4,0)</f>
        <v>0</v>
      </c>
      <c r="BD70" s="37">
        <f>IF(AND(BD$4-$H$4&gt;0,BD$4-$H$4&lt;=$D58),($D61-SUM($G71:BC71))*BD64/4,0)</f>
        <v>0</v>
      </c>
      <c r="BE70" s="37">
        <f>IF(AND(BE$4-$H$4&gt;0,BE$4-$H$4&lt;=$D58),($D61-SUM($G71:BD71))*BE64/4,0)</f>
        <v>0</v>
      </c>
      <c r="BF70" s="37">
        <f>IF(AND(BF$4-$H$4&gt;0,BF$4-$H$4&lt;=$D58),($D61-SUM($G71:BE71))*BF64/4,0)</f>
        <v>0</v>
      </c>
      <c r="BG70" s="37">
        <f>IF(AND(BG$4-$H$4&gt;0,BG$4-$H$4&lt;=$D58),($D61-SUM($G71:BF71))*BG64/4,0)</f>
        <v>0</v>
      </c>
      <c r="BH70" s="37">
        <f>IF(AND(BH$4-$H$4&gt;0,BH$4-$H$4&lt;=$D58),($D61-SUM($G71:BG71))*BH64/4,0)</f>
        <v>0</v>
      </c>
      <c r="BI70" s="37">
        <f>IF(AND(BI$4-$H$4&gt;0,BI$4-$H$4&lt;=$D58),($D61-SUM($G71:BH71))*BI64/4,0)</f>
        <v>0</v>
      </c>
      <c r="BJ70" s="37">
        <f>IF(AND(BJ$4-$H$4&gt;0,BJ$4-$H$4&lt;=$D58),($D61-SUM($G71:BI71))*BJ64/4,0)</f>
        <v>0</v>
      </c>
      <c r="BK70" s="37">
        <f>IF(AND(BK$4-$H$4&gt;0,BK$4-$H$4&lt;=$D58),($D61-SUM($G71:BJ71))*BK64/4,0)</f>
        <v>0</v>
      </c>
      <c r="BL70" s="37">
        <f>IF(AND(BL$4-$H$4&gt;0,BL$4-$H$4&lt;=$D58),($D61-SUM($G71:BK71))*BL64/4,0)</f>
        <v>0</v>
      </c>
      <c r="BM70" s="37">
        <f>IF(AND(BM$4-$H$4&gt;0,BM$4-$H$4&lt;=$D58),($D61-SUM($G71:BL71))*BM64/4,0)</f>
        <v>0</v>
      </c>
      <c r="BN70" s="37">
        <f>IF(AND(BN$4-$H$4&gt;0,BN$4-$H$4&lt;=$D58),($D61-SUM($G71:BM71))*BN64/4,0)</f>
        <v>0</v>
      </c>
      <c r="BO70" s="37">
        <f>IF(AND(BO$4-$H$4&gt;0,BO$4-$H$4&lt;=$D58),($D61-SUM($G71:BN71))*BO64/4,0)</f>
        <v>0</v>
      </c>
      <c r="BP70" s="37">
        <f>IF(AND(BP$4-$H$4&gt;0,BP$4-$H$4&lt;=$D58),($D61-SUM($G71:BO71))*BP64/4,0)</f>
        <v>0</v>
      </c>
      <c r="BQ70" s="37">
        <f>IF(AND(BQ$4-$H$4&gt;0,BQ$4-$H$4&lt;=$D58),($D61-SUM($G71:BP71))*BQ64/4,0)</f>
        <v>0</v>
      </c>
      <c r="BR70" s="37">
        <f>IF(AND(BR$4-$H$4&gt;0,BR$4-$H$4&lt;=$D58),($D61-SUM($G71:BQ71))*BR64/4,0)</f>
        <v>0</v>
      </c>
      <c r="BS70" s="37">
        <f>IF(AND(BS$4-$H$4&gt;0,BS$4-$H$4&lt;=$D58),($D61-SUM($G71:BR71))*BS64/4,0)</f>
        <v>0</v>
      </c>
      <c r="BT70" s="37">
        <f>IF(AND(BT$4-$H$4&gt;0,BT$4-$H$4&lt;=$D58),($D61-SUM($G71:BS71))*BT64/4,0)</f>
        <v>0</v>
      </c>
      <c r="BU70" s="37">
        <f>IF(AND(BU$4-$H$4&gt;0,BU$4-$H$4&lt;=$D58),($D61-SUM($G71:BT71))*BU64/4,0)</f>
        <v>0</v>
      </c>
      <c r="BV70" s="37">
        <f>IF(AND(BV$4-$H$4&gt;0,BV$4-$H$4&lt;=$D58),($D61-SUM($G71:BU71))*BV64/4,0)</f>
        <v>0</v>
      </c>
      <c r="BW70" s="37">
        <f>IF(AND(BW$4-$H$4&gt;0,BW$4-$H$4&lt;=$D58),($D61-SUM($G71:BV71))*BW64/4,0)</f>
        <v>0</v>
      </c>
      <c r="BX70" s="37">
        <f>IF(AND(BX$4-$H$4&gt;0,BX$4-$H$4&lt;=$D58),($D61-SUM($G71:BW71))*BX64/4,0)</f>
        <v>0</v>
      </c>
      <c r="BY70" s="37">
        <f>IF(AND(BY$4-$H$4&gt;0,BY$4-$H$4&lt;=$D58),($D61-SUM($G71:BX71))*BY64/4,0)</f>
        <v>0</v>
      </c>
      <c r="BZ70" s="37">
        <f>IF(AND(BZ$4-$H$4&gt;0,BZ$4-$H$4&lt;=$D58),($D61-SUM($G71:BY71))*BZ64/4,0)</f>
        <v>0</v>
      </c>
      <c r="CA70" s="37">
        <f>IF(AND(CA$4-$H$4&gt;0,CA$4-$H$4&lt;=$D58),($D61-SUM($G71:BZ71))*CA64/4,0)</f>
        <v>0</v>
      </c>
      <c r="CB70" s="37">
        <f>IF(AND(CB$4-$H$4&gt;0,CB$4-$H$4&lt;=$D58),($D61-SUM($G71:CA71))*CB64/4,0)</f>
        <v>0</v>
      </c>
      <c r="CC70" s="37">
        <f>IF(AND(CC$4-$H$4&gt;0,CC$4-$H$4&lt;=$D58),($D61-SUM($G71:CB71))*CC64/4,0)</f>
        <v>0</v>
      </c>
      <c r="CD70" s="37">
        <f>IF(AND(CD$4-$H$4&gt;0,CD$4-$H$4&lt;=$D58),($D61-SUM($G71:CC71))*CD64/4,0)</f>
        <v>0</v>
      </c>
      <c r="CE70" s="37">
        <f>IF(AND(CE$4-$H$4&gt;0,CE$4-$H$4&lt;=$D58),($D61-SUM($G71:CD71))*CE64/4,0)</f>
        <v>0</v>
      </c>
      <c r="CF70" s="37">
        <f>IF(AND(CF$4-$H$4&gt;0,CF$4-$H$4&lt;=$D58),($D61-SUM($G71:CE71))*CF64/4,0)</f>
        <v>0</v>
      </c>
      <c r="CG70" s="37">
        <f>IF(AND(CG$4-$H$4&gt;0,CG$4-$H$4&lt;=$D58),($D61-SUM($G71:CF71))*CG64/4,0)</f>
        <v>0</v>
      </c>
      <c r="CH70" s="37">
        <f>IF(AND(CH$4-$H$4&gt;0,CH$4-$H$4&lt;=$D58),($D61-SUM($G71:CG71))*CH64/4,0)</f>
        <v>0</v>
      </c>
      <c r="CI70" s="37">
        <f>IF(AND(CI$4-$H$4&gt;0,CI$4-$H$4&lt;=$D58),($D61-SUM($G71:CH71))*CI64/4,0)</f>
        <v>0</v>
      </c>
      <c r="CJ70" s="37">
        <f>IF(AND(CJ$4-$H$4&gt;0,CJ$4-$H$4&lt;=$D58),($D61-SUM($G71:CI71))*CJ64/4,0)</f>
        <v>0</v>
      </c>
    </row>
    <row r="71" spans="1:88" s="4" customFormat="1" x14ac:dyDescent="0.25">
      <c r="B71" s="35" t="s">
        <v>14</v>
      </c>
      <c r="C71" s="33"/>
      <c r="D71" s="51">
        <f t="shared" ref="D71" si="503">SUM(H71:CJ71)</f>
        <v>560000000</v>
      </c>
      <c r="E71" s="35"/>
      <c r="F71" s="35"/>
      <c r="G71" s="33"/>
      <c r="H71" s="37">
        <f>IF(H$4=$D58,$D61*(1-$D66)-SUM($G71:G71),IF(AND(H$4-$H$4&gt;0,H$4-$H$4&lt;=$D58),H69-IF(AND(H$4-$H$4&gt;0,H$4-$H$4&lt;=$D58),($D61-$D67-SUM($G71:G71))*H64/4,0),0))</f>
        <v>0</v>
      </c>
      <c r="I71" s="37">
        <f>IF(I$4=$D58,$D61*(1-$D66)-SUM($G71:H71),IF(AND(I$4-$H$4&gt;0,I$4-$H$4&lt;=$D58),I69-IF(AND(I$4-$H$4&gt;0,I$4-$H$4&lt;=$D58),($D61-$D67-SUM($G71:H71))*I64/4,0),0))</f>
        <v>24217612.089701395</v>
      </c>
      <c r="J71" s="37">
        <f>IF(J$4=$D58,$D61*(1-$D66)-SUM($G71:I71),IF(AND(J$4-$H$4&gt;0,J$4-$H$4&lt;=$D58),J69-IF(AND(J$4-$H$4&gt;0,J$4-$H$4&lt;=$D58),($D61-$D67-SUM($G71:I71))*J64/4,0),0))</f>
        <v>24580876.271046914</v>
      </c>
      <c r="K71" s="37">
        <f>IF(K$4=$D58,$D61*(1-$D66)-SUM($G71:J71),IF(AND(K$4-$H$4&gt;0,K$4-$H$4&lt;=$D58),K69-IF(AND(K$4-$H$4&gt;0,K$4-$H$4&lt;=$D58),($D61-$D67-SUM($G71:J71))*K64/4,0),0))</f>
        <v>24949589.415112618</v>
      </c>
      <c r="L71" s="37">
        <f>IF(L$4=$D58,$D61*(1-$D66)-SUM($G71:K71),IF(AND(L$4-$H$4&gt;0,L$4-$H$4&lt;=$D58),L69-IF(AND(L$4-$H$4&gt;0,L$4-$H$4&lt;=$D58),($D61-$D67-SUM($G71:K71))*L64/4,0),0))</f>
        <v>25323833.256339308</v>
      </c>
      <c r="M71" s="37">
        <f>IF(M$4=$D58,$D61*(1-$D66)-SUM($G71:L71),IF(AND(M$4-$H$4&gt;0,M$4-$H$4&lt;=$D58),M69-IF(AND(M$4-$H$4&gt;0,M$4-$H$4&lt;=$D58),($D61-$D67-SUM($G71:L71))*M64/4,0),0))</f>
        <v>25703690.755184397</v>
      </c>
      <c r="N71" s="37">
        <f>IF(N$4=$D58,$D61*(1-$D66)-SUM($G71:M71),IF(AND(N$4-$H$4&gt;0,N$4-$H$4&lt;=$D58),N69-IF(AND(N$4-$H$4&gt;0,N$4-$H$4&lt;=$D58),($D61-$D67-SUM($G71:M71))*N64/4,0),0))</f>
        <v>26089246.116512164</v>
      </c>
      <c r="O71" s="37">
        <f>IF(O$4=$D58,$D61*(1-$D66)-SUM($G71:N71),IF(AND(O$4-$H$4&gt;0,O$4-$H$4&lt;=$D58),O69-IF(AND(O$4-$H$4&gt;0,O$4-$H$4&lt;=$D58),($D61-$D67-SUM($G71:N71))*O64/4,0),0))</f>
        <v>26480584.808259849</v>
      </c>
      <c r="P71" s="37">
        <f>IF(P$4=$D58,$D61*(1-$D66)-SUM($G71:O71),IF(AND(P$4-$H$4&gt;0,P$4-$H$4&lt;=$D58),P69-IF(AND(P$4-$H$4&gt;0,P$4-$H$4&lt;=$D58),($D61-$D67-SUM($G71:O71))*P64/4,0),0))</f>
        <v>26877793.580383744</v>
      </c>
      <c r="Q71" s="37">
        <f>IF(Q$4=$D58,$D61*(1-$D66)-SUM($G71:P71),IF(AND(Q$4-$H$4&gt;0,Q$4-$H$4&lt;=$D58),Q69-IF(AND(Q$4-$H$4&gt;0,Q$4-$H$4&lt;=$D58),($D61-$D67-SUM($G71:P71))*Q64/4,0),0))</f>
        <v>27280960.484089501</v>
      </c>
      <c r="R71" s="37">
        <f>IF(R$4=$D58,$D61*(1-$D66)-SUM($G71:Q71),IF(AND(R$4-$H$4&gt;0,R$4-$H$4&lt;=$D58),R69-IF(AND(R$4-$H$4&gt;0,R$4-$H$4&lt;=$D58),($D61-$D67-SUM($G71:Q71))*R64/4,0),0))</f>
        <v>27690174.891350843</v>
      </c>
      <c r="S71" s="37">
        <f>IF(S$4=$D58,$D61*(1-$D66)-SUM($G71:R71),IF(AND(S$4-$H$4&gt;0,S$4-$H$4&lt;=$D58),S69-IF(AND(S$4-$H$4&gt;0,S$4-$H$4&lt;=$D58),($D61-$D67-SUM($G71:R71))*S64/4,0),0))</f>
        <v>28105527.514721107</v>
      </c>
      <c r="T71" s="37">
        <f>IF(T$4=$D58,$D61*(1-$D66)-SUM($G71:S71),IF(AND(T$4-$H$4&gt;0,T$4-$H$4&lt;=$D58),T69-IF(AND(T$4-$H$4&gt;0,T$4-$H$4&lt;=$D58),($D61-$D67-SUM($G71:S71))*T64/4,0),0))</f>
        <v>28527110.427441921</v>
      </c>
      <c r="U71" s="37">
        <f>IF(U$4=$D58,$D61*(1-$D66)-SUM($G71:T71),IF(AND(U$4-$H$4&gt;0,U$4-$H$4&lt;=$D58),U69-IF(AND(U$4-$H$4&gt;0,U$4-$H$4&lt;=$D58),($D61-$D67-SUM($G71:T71))*U64/4,0),0))</f>
        <v>28955017.08385355</v>
      </c>
      <c r="V71" s="37">
        <f>IF(V$4=$D58,$D61*(1-$D66)-SUM($G71:U71),IF(AND(V$4-$H$4&gt;0,V$4-$H$4&lt;=$D58),V69-IF(AND(V$4-$H$4&gt;0,V$4-$H$4&lt;=$D58),($D61-$D67-SUM($G71:U71))*V64/4,0),0))</f>
        <v>29389342.340111353</v>
      </c>
      <c r="W71" s="37">
        <f>IF(W$4=$D58,$D61*(1-$D66)-SUM($G71:V71),IF(AND(W$4-$H$4&gt;0,W$4-$H$4&lt;=$D58),W69-IF(AND(W$4-$H$4&gt;0,W$4-$H$4&lt;=$D58),($D61-$D67-SUM($G71:V71))*W64/4,0),0))</f>
        <v>29830182.475213025</v>
      </c>
      <c r="X71" s="37">
        <f>IF(X$4=$D58,$D61*(1-$D66)-SUM($G71:W71),IF(AND(X$4-$H$4&gt;0,X$4-$H$4&lt;=$D58),X69-IF(AND(X$4-$H$4&gt;0,X$4-$H$4&lt;=$D58),($D61-$D67-SUM($G71:W71))*X64/4,0),0))</f>
        <v>30277635.212341219</v>
      </c>
      <c r="Y71" s="37">
        <f>IF(Y$4=$D58,$D61*(1-$D66)-SUM($G71:X71),IF(AND(Y$4-$H$4&gt;0,Y$4-$H$4&lt;=$D58),Y69-IF(AND(Y$4-$H$4&gt;0,Y$4-$H$4&lt;=$D58),($D61-$D67-SUM($G71:X71))*Y64/4,0),0))</f>
        <v>30731799.740526337</v>
      </c>
      <c r="Z71" s="37">
        <f>IF(Z$4=$D58,$D61*(1-$D66)-SUM($G71:Y71),IF(AND(Z$4-$H$4&gt;0,Z$4-$H$4&lt;=$D58),Z69-IF(AND(Z$4-$H$4&gt;0,Z$4-$H$4&lt;=$D58),($D61-$D67-SUM($G71:Y71))*Z64/4,0),0))</f>
        <v>31192776.736634232</v>
      </c>
      <c r="AA71" s="37">
        <f>IF(AA$4=$D58,$D61*(1-$D66)-SUM($G71:Z71),IF(AND(AA$4-$H$4&gt;0,AA$4-$H$4&lt;=$D58),AA69-IF(AND(AA$4-$H$4&gt;0,AA$4-$H$4&lt;=$D58),($D61-$D67-SUM($G71:Z71))*AA64/4,0),0))</f>
        <v>31660668.387683745</v>
      </c>
      <c r="AB71" s="37">
        <f>IF(AB$4=$D58,$D61*(1-$D66)-SUM($G71:AA71),IF(AND(AB$4-$H$4&gt;0,AB$4-$H$4&lt;=$D58),AB69-IF(AND(AB$4-$H$4&gt;0,AB$4-$H$4&lt;=$D58),($D61-$D67-SUM($G71:AA71))*AB64/4,0),0))</f>
        <v>32135578.413492799</v>
      </c>
      <c r="AC71" s="37">
        <f>IF(AC$4=$D58,$D61*(1-$D66)-SUM($G71:AB71),IF(AND(AC$4-$H$4&gt;0,AC$4-$H$4&lt;=$D58),AC69-IF(AND(AC$4-$H$4&gt;0,AC$4-$H$4&lt;=$D58),($D61-$D67-SUM($G71:AB71))*AC64/4,0),0))</f>
        <v>0</v>
      </c>
      <c r="AD71" s="37">
        <f>IF(AD$4=$D58,$D61*(1-$D66)-SUM($G71:AC71),IF(AND(AD$4-$H$4&gt;0,AD$4-$H$4&lt;=$D58),AD69-IF(AND(AD$4-$H$4&gt;0,AD$4-$H$4&lt;=$D58),($D61-$D67-SUM($G71:AC71))*AD64/4,0),0))</f>
        <v>0</v>
      </c>
      <c r="AE71" s="37">
        <f>IF(AE$4=$D58,$D61*(1-$D66)-SUM($G71:AD71),IF(AND(AE$4-$H$4&gt;0,AE$4-$H$4&lt;=$D58),AE69-IF(AND(AE$4-$H$4&gt;0,AE$4-$H$4&lt;=$D58),($D61-$D67-SUM($G71:AD71))*AE64/4,0),0))</f>
        <v>0</v>
      </c>
      <c r="AF71" s="37">
        <f>IF(AF$4=$D58,$D61*(1-$D66)-SUM($G71:AE71),IF(AND(AF$4-$H$4&gt;0,AF$4-$H$4&lt;=$D58),AF69-IF(AND(AF$4-$H$4&gt;0,AF$4-$H$4&lt;=$D58),($D61-$D67-SUM($G71:AE71))*AF64/4,0),0))</f>
        <v>0</v>
      </c>
      <c r="AG71" s="37">
        <f>IF(AG$4=$D58,$D61*(1-$D66)-SUM($G71:AF71),IF(AND(AG$4-$H$4&gt;0,AG$4-$H$4&lt;=$D58),AG69-IF(AND(AG$4-$H$4&gt;0,AG$4-$H$4&lt;=$D58),($D61-$D67-SUM($G71:AF71))*AG64/4,0),0))</f>
        <v>0</v>
      </c>
      <c r="AH71" s="37">
        <f>IF(AH$4=$D58,$D61*(1-$D66)-SUM($G71:AG71),IF(AND(AH$4-$H$4&gt;0,AH$4-$H$4&lt;=$D58),AH69-IF(AND(AH$4-$H$4&gt;0,AH$4-$H$4&lt;=$D58),($D61-$D67-SUM($G71:AG71))*AH64/4,0),0))</f>
        <v>0</v>
      </c>
      <c r="AI71" s="37">
        <f>IF(AI$4=$D58,$D61*(1-$D66)-SUM($G71:AH71),IF(AND(AI$4-$H$4&gt;0,AI$4-$H$4&lt;=$D58),AI69-IF(AND(AI$4-$H$4&gt;0,AI$4-$H$4&lt;=$D58),($D61-$D67-SUM($G71:AH71))*AI64/4,0),0))</f>
        <v>0</v>
      </c>
      <c r="AJ71" s="37">
        <f>IF(AJ$4=$D58,$D61*(1-$D66)-SUM($G71:AI71),IF(AND(AJ$4-$H$4&gt;0,AJ$4-$H$4&lt;=$D58),AJ69-IF(AND(AJ$4-$H$4&gt;0,AJ$4-$H$4&lt;=$D58),($D61-$D67-SUM($G71:AI71))*AJ64/4,0),0))</f>
        <v>0</v>
      </c>
      <c r="AK71" s="37">
        <f>IF(AK$4=$D58,$D61*(1-$D66)-SUM($G71:AJ71),IF(AND(AK$4-$H$4&gt;0,AK$4-$H$4&lt;=$D58),AK69-IF(AND(AK$4-$H$4&gt;0,AK$4-$H$4&lt;=$D58),($D61-$D67-SUM($G71:AJ71))*AK64/4,0),0))</f>
        <v>0</v>
      </c>
      <c r="AL71" s="37">
        <f>IF(AL$4=$D58,$D61*(1-$D66)-SUM($G71:AK71),IF(AND(AL$4-$H$4&gt;0,AL$4-$H$4&lt;=$D58),AL69-IF(AND(AL$4-$H$4&gt;0,AL$4-$H$4&lt;=$D58),($D61-$D67-SUM($G71:AK71))*AL64/4,0),0))</f>
        <v>0</v>
      </c>
      <c r="AM71" s="37">
        <f>IF(AM$4=$D58,$D61*(1-$D66)-SUM($G71:AL71),IF(AND(AM$4-$H$4&gt;0,AM$4-$H$4&lt;=$D58),AM69-IF(AND(AM$4-$H$4&gt;0,AM$4-$H$4&lt;=$D58),($D61-$D67-SUM($G71:AL71))*AM64/4,0),0))</f>
        <v>0</v>
      </c>
      <c r="AN71" s="37">
        <f>IF(AN$4=$D58,$D61*(1-$D66)-SUM($G71:AM71),IF(AND(AN$4-$H$4&gt;0,AN$4-$H$4&lt;=$D58),AN69-IF(AND(AN$4-$H$4&gt;0,AN$4-$H$4&lt;=$D58),($D61-$D67-SUM($G71:AM71))*AN64/4,0),0))</f>
        <v>0</v>
      </c>
      <c r="AO71" s="37">
        <f>IF(AO$4=$D58,$D61*(1-$D66)-SUM($G71:AN71),IF(AND(AO$4-$H$4&gt;0,AO$4-$H$4&lt;=$D58),AO69-IF(AND(AO$4-$H$4&gt;0,AO$4-$H$4&lt;=$D58),($D61-$D67-SUM($G71:AN71))*AO64/4,0),0))</f>
        <v>0</v>
      </c>
      <c r="AP71" s="37">
        <f>IF(AP$4=$D58,$D61*(1-$D66)-SUM($G71:AO71),IF(AND(AP$4-$H$4&gt;0,AP$4-$H$4&lt;=$D58),AP69-IF(AND(AP$4-$H$4&gt;0,AP$4-$H$4&lt;=$D58),($D61-$D67-SUM($G71:AO71))*AP64/4,0),0))</f>
        <v>0</v>
      </c>
      <c r="AQ71" s="37">
        <f>IF(AQ$4=$D58,$D61*(1-$D66)-SUM($G71:AP71),IF(AND(AQ$4-$H$4&gt;0,AQ$4-$H$4&lt;=$D58),AQ69-IF(AND(AQ$4-$H$4&gt;0,AQ$4-$H$4&lt;=$D58),($D61-$D67-SUM($G71:AP71))*AQ64/4,0),0))</f>
        <v>0</v>
      </c>
      <c r="AR71" s="37">
        <f>IF(AR$4=$D58,$D61*(1-$D66)-SUM($G71:AQ71),IF(AND(AR$4-$H$4&gt;0,AR$4-$H$4&lt;=$D58),AR69-IF(AND(AR$4-$H$4&gt;0,AR$4-$H$4&lt;=$D58),($D61-$D67-SUM($G71:AQ71))*AR64/4,0),0))</f>
        <v>0</v>
      </c>
      <c r="AS71" s="37">
        <f>IF(AS$4=$D58,$D61*(1-$D66)-SUM($G71:AR71),IF(AND(AS$4-$H$4&gt;0,AS$4-$H$4&lt;=$D58),AS69-IF(AND(AS$4-$H$4&gt;0,AS$4-$H$4&lt;=$D58),($D61-$D67-SUM($G71:AR71))*AS64/4,0),0))</f>
        <v>0</v>
      </c>
      <c r="AT71" s="37">
        <f>IF(AT$4=$D58,$D61*(1-$D66)-SUM($G71:AS71),IF(AND(AT$4-$H$4&gt;0,AT$4-$H$4&lt;=$D58),AT69-IF(AND(AT$4-$H$4&gt;0,AT$4-$H$4&lt;=$D58),($D61-$D67-SUM($G71:AS71))*AT64/4,0),0))</f>
        <v>0</v>
      </c>
      <c r="AU71" s="37">
        <f>IF(AU$4=$D58,$D61*(1-$D66)-SUM($G71:AT71),IF(AND(AU$4-$H$4&gt;0,AU$4-$H$4&lt;=$D58),AU69-IF(AND(AU$4-$H$4&gt;0,AU$4-$H$4&lt;=$D58),($D61-$D67-SUM($G71:AT71))*AU64/4,0),0))</f>
        <v>0</v>
      </c>
      <c r="AV71" s="37">
        <f>IF(AV$4=$D58,$D61*(1-$D66)-SUM($G71:AU71),IF(AND(AV$4-$H$4&gt;0,AV$4-$H$4&lt;=$D58),AV69-IF(AND(AV$4-$H$4&gt;0,AV$4-$H$4&lt;=$D58),($D61-$D67-SUM($G71:AU71))*AV64/4,0),0))</f>
        <v>0</v>
      </c>
      <c r="AW71" s="37">
        <f>IF(AW$4=$D58,$D61*(1-$D66)-SUM($G71:AV71),IF(AND(AW$4-$H$4&gt;0,AW$4-$H$4&lt;=$D58),AW69-IF(AND(AW$4-$H$4&gt;0,AW$4-$H$4&lt;=$D58),($D61-$D67-SUM($G71:AV71))*AW64/4,0),0))</f>
        <v>0</v>
      </c>
      <c r="AX71" s="37">
        <f>IF(AX$4=$D58,$D61*(1-$D66)-SUM($G71:AW71),IF(AND(AX$4-$H$4&gt;0,AX$4-$H$4&lt;=$D58),AX69-IF(AND(AX$4-$H$4&gt;0,AX$4-$H$4&lt;=$D58),($D61-$D67-SUM($G71:AW71))*AX64/4,0),0))</f>
        <v>0</v>
      </c>
      <c r="AY71" s="37">
        <f>IF(AY$4=$D58,$D61*(1-$D66)-SUM($G71:AX71),IF(AND(AY$4-$H$4&gt;0,AY$4-$H$4&lt;=$D58),AY69-IF(AND(AY$4-$H$4&gt;0,AY$4-$H$4&lt;=$D58),($D61-$D67-SUM($G71:AX71))*AY64/4,0),0))</f>
        <v>0</v>
      </c>
      <c r="AZ71" s="37">
        <f>IF(AZ$4=$D58,$D61*(1-$D66)-SUM($G71:AY71),IF(AND(AZ$4-$H$4&gt;0,AZ$4-$H$4&lt;=$D58),AZ69-IF(AND(AZ$4-$H$4&gt;0,AZ$4-$H$4&lt;=$D58),($D61-$D67-SUM($G71:AY71))*AZ64/4,0),0))</f>
        <v>0</v>
      </c>
      <c r="BA71" s="37">
        <f>IF(BA$4=$D58,$D61*(1-$D66)-SUM($G71:AZ71),IF(AND(BA$4-$H$4&gt;0,BA$4-$H$4&lt;=$D58),BA69-IF(AND(BA$4-$H$4&gt;0,BA$4-$H$4&lt;=$D58),($D61-$D67-SUM($G71:AZ71))*BA64/4,0),0))</f>
        <v>0</v>
      </c>
      <c r="BB71" s="37">
        <f>IF(BB$4=$D58,$D61*(1-$D66)-SUM($G71:BA71),IF(AND(BB$4-$H$4&gt;0,BB$4-$H$4&lt;=$D58),BB69-IF(AND(BB$4-$H$4&gt;0,BB$4-$H$4&lt;=$D58),($D61-$D67-SUM($G71:BA71))*BB64/4,0),0))</f>
        <v>0</v>
      </c>
      <c r="BC71" s="37">
        <f>IF(BC$4=$D58,$D61*(1-$D66)-SUM($G71:BB71),IF(AND(BC$4-$H$4&gt;0,BC$4-$H$4&lt;=$D58),BC69-IF(AND(BC$4-$H$4&gt;0,BC$4-$H$4&lt;=$D58),($D61-$D67-SUM($G71:BB71))*BC64/4,0),0))</f>
        <v>0</v>
      </c>
      <c r="BD71" s="37">
        <f>IF(BD$4=$D58,$D61*(1-$D66)-SUM($G71:BC71),IF(AND(BD$4-$H$4&gt;0,BD$4-$H$4&lt;=$D58),BD69-IF(AND(BD$4-$H$4&gt;0,BD$4-$H$4&lt;=$D58),($D61-$D67-SUM($G71:BC71))*BD64/4,0),0))</f>
        <v>0</v>
      </c>
      <c r="BE71" s="37">
        <f>IF(BE$4=$D58,$D61*(1-$D66)-SUM($G71:BD71),IF(AND(BE$4-$H$4&gt;0,BE$4-$H$4&lt;=$D58),BE69-IF(AND(BE$4-$H$4&gt;0,BE$4-$H$4&lt;=$D58),($D61-$D67-SUM($G71:BD71))*BE64/4,0),0))</f>
        <v>0</v>
      </c>
      <c r="BF71" s="37">
        <f>IF(BF$4=$D58,$D61*(1-$D66)-SUM($G71:BE71),IF(AND(BF$4-$H$4&gt;0,BF$4-$H$4&lt;=$D58),BF69-IF(AND(BF$4-$H$4&gt;0,BF$4-$H$4&lt;=$D58),($D61-$D67-SUM($G71:BE71))*BF64/4,0),0))</f>
        <v>0</v>
      </c>
      <c r="BG71" s="37">
        <f>IF(BG$4=$D58,$D61*(1-$D66)-SUM($G71:BF71),IF(AND(BG$4-$H$4&gt;0,BG$4-$H$4&lt;=$D58),BG69-IF(AND(BG$4-$H$4&gt;0,BG$4-$H$4&lt;=$D58),($D61-$D67-SUM($G71:BF71))*BG64/4,0),0))</f>
        <v>0</v>
      </c>
      <c r="BH71" s="37">
        <f>IF(BH$4=$D58,$D61*(1-$D66)-SUM($G71:BG71),IF(AND(BH$4-$H$4&gt;0,BH$4-$H$4&lt;=$D58),BH69-IF(AND(BH$4-$H$4&gt;0,BH$4-$H$4&lt;=$D58),($D61-$D67-SUM($G71:BG71))*BH64/4,0),0))</f>
        <v>0</v>
      </c>
      <c r="BI71" s="37">
        <f>IF(BI$4=$D58,$D61*(1-$D66)-SUM($G71:BH71),IF(AND(BI$4-$H$4&gt;0,BI$4-$H$4&lt;=$D58),BI69-IF(AND(BI$4-$H$4&gt;0,BI$4-$H$4&lt;=$D58),($D61-$D67-SUM($G71:BH71))*BI64/4,0),0))</f>
        <v>0</v>
      </c>
      <c r="BJ71" s="37">
        <f>IF(BJ$4=$D58,$D61*(1-$D66)-SUM($G71:BI71),IF(AND(BJ$4-$H$4&gt;0,BJ$4-$H$4&lt;=$D58),BJ69-IF(AND(BJ$4-$H$4&gt;0,BJ$4-$H$4&lt;=$D58),($D61-$D67-SUM($G71:BI71))*BJ64/4,0),0))</f>
        <v>0</v>
      </c>
      <c r="BK71" s="37">
        <f>IF(BK$4=$D58,$D61*(1-$D66)-SUM($G71:BJ71),IF(AND(BK$4-$H$4&gt;0,BK$4-$H$4&lt;=$D58),BK69-IF(AND(BK$4-$H$4&gt;0,BK$4-$H$4&lt;=$D58),($D61-$D67-SUM($G71:BJ71))*BK64/4,0),0))</f>
        <v>0</v>
      </c>
      <c r="BL71" s="37">
        <f>IF(BL$4=$D58,$D61*(1-$D66)-SUM($G71:BK71),IF(AND(BL$4-$H$4&gt;0,BL$4-$H$4&lt;=$D58),BL69-IF(AND(BL$4-$H$4&gt;0,BL$4-$H$4&lt;=$D58),($D61-$D67-SUM($G71:BK71))*BL64/4,0),0))</f>
        <v>0</v>
      </c>
      <c r="BM71" s="37">
        <f>IF(BM$4=$D58,$D61*(1-$D66)-SUM($G71:BL71),IF(AND(BM$4-$H$4&gt;0,BM$4-$H$4&lt;=$D58),BM69-IF(AND(BM$4-$H$4&gt;0,BM$4-$H$4&lt;=$D58),($D61-$D67-SUM($G71:BL71))*BM64/4,0),0))</f>
        <v>0</v>
      </c>
      <c r="BN71" s="37">
        <f>IF(BN$4=$D58,$D61*(1-$D66)-SUM($G71:BM71),IF(AND(BN$4-$H$4&gt;0,BN$4-$H$4&lt;=$D58),BN69-IF(AND(BN$4-$H$4&gt;0,BN$4-$H$4&lt;=$D58),($D61-$D67-SUM($G71:BM71))*BN64/4,0),0))</f>
        <v>0</v>
      </c>
      <c r="BO71" s="37">
        <f>IF(BO$4=$D58,$D61*(1-$D66)-SUM($G71:BN71),IF(AND(BO$4-$H$4&gt;0,BO$4-$H$4&lt;=$D58),BO69-IF(AND(BO$4-$H$4&gt;0,BO$4-$H$4&lt;=$D58),($D61-$D67-SUM($G71:BN71))*BO64/4,0),0))</f>
        <v>0</v>
      </c>
      <c r="BP71" s="37">
        <f>IF(BP$4=$D58,$D61*(1-$D66)-SUM($G71:BO71),IF(AND(BP$4-$H$4&gt;0,BP$4-$H$4&lt;=$D58),BP69-IF(AND(BP$4-$H$4&gt;0,BP$4-$H$4&lt;=$D58),($D61-$D67-SUM($G71:BO71))*BP64/4,0),0))</f>
        <v>0</v>
      </c>
      <c r="BQ71" s="37">
        <f>IF(BQ$4=$D58,$D61*(1-$D66)-SUM($G71:BP71),IF(AND(BQ$4-$H$4&gt;0,BQ$4-$H$4&lt;=$D58),BQ69-IF(AND(BQ$4-$H$4&gt;0,BQ$4-$H$4&lt;=$D58),($D61-$D67-SUM($G71:BP71))*BQ64/4,0),0))</f>
        <v>0</v>
      </c>
      <c r="BR71" s="37">
        <f>IF(BR$4=$D58,$D61*(1-$D66)-SUM($G71:BQ71),IF(AND(BR$4-$H$4&gt;0,BR$4-$H$4&lt;=$D58),BR69-IF(AND(BR$4-$H$4&gt;0,BR$4-$H$4&lt;=$D58),($D61-$D67-SUM($G71:BQ71))*BR64/4,0),0))</f>
        <v>0</v>
      </c>
      <c r="BS71" s="37">
        <f>IF(BS$4=$D58,$D61*(1-$D66)-SUM($G71:BR71),IF(AND(BS$4-$H$4&gt;0,BS$4-$H$4&lt;=$D58),BS69-IF(AND(BS$4-$H$4&gt;0,BS$4-$H$4&lt;=$D58),($D61-$D67-SUM($G71:BR71))*BS64/4,0),0))</f>
        <v>0</v>
      </c>
      <c r="BT71" s="37">
        <f>IF(BT$4=$D58,$D61*(1-$D66)-SUM($G71:BS71),IF(AND(BT$4-$H$4&gt;0,BT$4-$H$4&lt;=$D58),BT69-IF(AND(BT$4-$H$4&gt;0,BT$4-$H$4&lt;=$D58),($D61-$D67-SUM($G71:BS71))*BT64/4,0),0))</f>
        <v>0</v>
      </c>
      <c r="BU71" s="37">
        <f>IF(BU$4=$D58,$D61*(1-$D66)-SUM($G71:BT71),IF(AND(BU$4-$H$4&gt;0,BU$4-$H$4&lt;=$D58),BU69-IF(AND(BU$4-$H$4&gt;0,BU$4-$H$4&lt;=$D58),($D61-$D67-SUM($G71:BT71))*BU64/4,0),0))</f>
        <v>0</v>
      </c>
      <c r="BV71" s="37">
        <f>IF(BV$4=$D58,$D61*(1-$D66)-SUM($G71:BU71),IF(AND(BV$4-$H$4&gt;0,BV$4-$H$4&lt;=$D58),BV69-IF(AND(BV$4-$H$4&gt;0,BV$4-$H$4&lt;=$D58),($D61-$D67-SUM($G71:BU71))*BV64/4,0),0))</f>
        <v>0</v>
      </c>
      <c r="BW71" s="37">
        <f>IF(BW$4=$D58,$D61*(1-$D66)-SUM($G71:BV71),IF(AND(BW$4-$H$4&gt;0,BW$4-$H$4&lt;=$D58),BW69-IF(AND(BW$4-$H$4&gt;0,BW$4-$H$4&lt;=$D58),($D61-$D67-SUM($G71:BV71))*BW64/4,0),0))</f>
        <v>0</v>
      </c>
      <c r="BX71" s="37">
        <f>IF(BX$4=$D58,$D61*(1-$D66)-SUM($G71:BW71),IF(AND(BX$4-$H$4&gt;0,BX$4-$H$4&lt;=$D58),BX69-IF(AND(BX$4-$H$4&gt;0,BX$4-$H$4&lt;=$D58),($D61-$D67-SUM($G71:BW71))*BX64/4,0),0))</f>
        <v>0</v>
      </c>
      <c r="BY71" s="37">
        <f>IF(BY$4=$D58,$D61*(1-$D66)-SUM($G71:BX71),IF(AND(BY$4-$H$4&gt;0,BY$4-$H$4&lt;=$D58),BY69-IF(AND(BY$4-$H$4&gt;0,BY$4-$H$4&lt;=$D58),($D61-$D67-SUM($G71:BX71))*BY64/4,0),0))</f>
        <v>0</v>
      </c>
      <c r="BZ71" s="37">
        <f>IF(BZ$4=$D58,$D61*(1-$D66)-SUM($G71:BY71),IF(AND(BZ$4-$H$4&gt;0,BZ$4-$H$4&lt;=$D58),BZ69-IF(AND(BZ$4-$H$4&gt;0,BZ$4-$H$4&lt;=$D58),($D61-$D67-SUM($G71:BY71))*BZ64/4,0),0))</f>
        <v>0</v>
      </c>
      <c r="CA71" s="37">
        <f>IF(CA$4=$D58,$D61*(1-$D66)-SUM($G71:BZ71),IF(AND(CA$4-$H$4&gt;0,CA$4-$H$4&lt;=$D58),CA69-IF(AND(CA$4-$H$4&gt;0,CA$4-$H$4&lt;=$D58),($D61-$D67-SUM($G71:BZ71))*CA64/4,0),0))</f>
        <v>0</v>
      </c>
      <c r="CB71" s="37">
        <f>IF(CB$4=$D58,$D61*(1-$D66)-SUM($G71:CA71),IF(AND(CB$4-$H$4&gt;0,CB$4-$H$4&lt;=$D58),CB69-IF(AND(CB$4-$H$4&gt;0,CB$4-$H$4&lt;=$D58),($D61-$D67-SUM($G71:CA71))*CB64/4,0),0))</f>
        <v>0</v>
      </c>
      <c r="CC71" s="37">
        <f>IF(CC$4=$D58,$D61*(1-$D66)-SUM($G71:CB71),IF(AND(CC$4-$H$4&gt;0,CC$4-$H$4&lt;=$D58),CC69-IF(AND(CC$4-$H$4&gt;0,CC$4-$H$4&lt;=$D58),($D61-$D67-SUM($G71:CB71))*CC64/4,0),0))</f>
        <v>0</v>
      </c>
      <c r="CD71" s="37">
        <f>IF(CD$4=$D58,$D61*(1-$D66)-SUM($G71:CC71),IF(AND(CD$4-$H$4&gt;0,CD$4-$H$4&lt;=$D58),CD69-IF(AND(CD$4-$H$4&gt;0,CD$4-$H$4&lt;=$D58),($D61-$D67-SUM($G71:CC71))*CD64/4,0),0))</f>
        <v>0</v>
      </c>
      <c r="CE71" s="37">
        <f>IF(CE$4=$D58,$D61*(1-$D66)-SUM($G71:CD71),IF(AND(CE$4-$H$4&gt;0,CE$4-$H$4&lt;=$D58),CE69-IF(AND(CE$4-$H$4&gt;0,CE$4-$H$4&lt;=$D58),($D61-$D67-SUM($G71:CD71))*CE64/4,0),0))</f>
        <v>0</v>
      </c>
      <c r="CF71" s="37">
        <f>IF(CF$4=$D58,$D61*(1-$D66)-SUM($G71:CE71),IF(AND(CF$4-$H$4&gt;0,CF$4-$H$4&lt;=$D58),CF69-IF(AND(CF$4-$H$4&gt;0,CF$4-$H$4&lt;=$D58),($D61-$D67-SUM($G71:CE71))*CF64/4,0),0))</f>
        <v>0</v>
      </c>
      <c r="CG71" s="37">
        <f>IF(CG$4=$D58,$D61*(1-$D66)-SUM($G71:CF71),IF(AND(CG$4-$H$4&gt;0,CG$4-$H$4&lt;=$D58),CG69-IF(AND(CG$4-$H$4&gt;0,CG$4-$H$4&lt;=$D58),($D61-$D67-SUM($G71:CF71))*CG64/4,0),0))</f>
        <v>0</v>
      </c>
      <c r="CH71" s="37">
        <f>IF(CH$4=$D58,$D61*(1-$D66)-SUM($G71:CG71),IF(AND(CH$4-$H$4&gt;0,CH$4-$H$4&lt;=$D58),CH69-IF(AND(CH$4-$H$4&gt;0,CH$4-$H$4&lt;=$D58),($D61-$D67-SUM($G71:CG71))*CH64/4,0),0))</f>
        <v>0</v>
      </c>
      <c r="CI71" s="37">
        <f>IF(CI$4=$D58,$D61*(1-$D66)-SUM($G71:CH71),IF(AND(CI$4-$H$4&gt;0,CI$4-$H$4&lt;=$D58),CI69-IF(AND(CI$4-$H$4&gt;0,CI$4-$H$4&lt;=$D58),($D61-$D67-SUM($G71:CH71))*CI64/4,0),0))</f>
        <v>0</v>
      </c>
      <c r="CJ71" s="37">
        <f>IF(CJ$4=$D58,$D61*(1-$D66)-SUM($G71:CI71),IF(AND(CJ$4-$H$4&gt;0,CJ$4-$H$4&lt;=$D58),CJ69-IF(AND(CJ$4-$H$4&gt;0,CJ$4-$H$4&lt;=$D58),($D61-$D67-SUM($G71:CI71))*CJ64/4,0),0))</f>
        <v>0</v>
      </c>
    </row>
    <row r="72" spans="1:88" x14ac:dyDescent="0.25">
      <c r="A72" s="4"/>
    </row>
    <row r="73" spans="1:88" s="47" customFormat="1" x14ac:dyDescent="0.25">
      <c r="B73" s="47" t="s">
        <v>20</v>
      </c>
      <c r="C73" s="48"/>
      <c r="D73" s="49"/>
      <c r="G73" s="48" t="s">
        <v>1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0</v>
      </c>
      <c r="AN73" s="50">
        <v>0</v>
      </c>
      <c r="AO73" s="50">
        <v>0</v>
      </c>
      <c r="AP73" s="50">
        <v>0</v>
      </c>
      <c r="AQ73" s="50">
        <v>0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0</v>
      </c>
      <c r="AX73" s="50">
        <v>0</v>
      </c>
      <c r="AY73" s="50">
        <v>0</v>
      </c>
      <c r="AZ73" s="50">
        <v>0</v>
      </c>
      <c r="BA73" s="50">
        <v>0</v>
      </c>
      <c r="BB73" s="50">
        <v>0</v>
      </c>
      <c r="BC73" s="50">
        <v>0</v>
      </c>
      <c r="BD73" s="50">
        <v>0</v>
      </c>
      <c r="BE73" s="50">
        <v>0</v>
      </c>
      <c r="BF73" s="50">
        <v>0</v>
      </c>
      <c r="BG73" s="50">
        <v>0</v>
      </c>
      <c r="BH73" s="50">
        <v>0</v>
      </c>
      <c r="BI73" s="50">
        <v>0</v>
      </c>
      <c r="BJ73" s="50">
        <v>0</v>
      </c>
      <c r="BK73" s="50">
        <v>0</v>
      </c>
      <c r="BL73" s="50">
        <v>0</v>
      </c>
      <c r="BM73" s="50">
        <v>0</v>
      </c>
      <c r="BN73" s="50">
        <v>0</v>
      </c>
      <c r="BO73" s="50">
        <v>0</v>
      </c>
      <c r="BP73" s="50">
        <v>0</v>
      </c>
      <c r="BQ73" s="50">
        <v>0</v>
      </c>
      <c r="BR73" s="50">
        <v>0</v>
      </c>
      <c r="BS73" s="50">
        <v>0</v>
      </c>
      <c r="BT73" s="50">
        <v>0</v>
      </c>
      <c r="BU73" s="50">
        <v>0</v>
      </c>
      <c r="BV73" s="50">
        <v>0</v>
      </c>
      <c r="BW73" s="50">
        <v>0</v>
      </c>
      <c r="BX73" s="50">
        <v>0</v>
      </c>
      <c r="BY73" s="50">
        <v>0</v>
      </c>
      <c r="BZ73" s="50">
        <v>0</v>
      </c>
      <c r="CA73" s="50">
        <v>0</v>
      </c>
      <c r="CB73" s="50">
        <v>0</v>
      </c>
      <c r="CC73" s="50">
        <v>0</v>
      </c>
      <c r="CD73" s="50">
        <v>0</v>
      </c>
      <c r="CE73" s="50">
        <v>0</v>
      </c>
      <c r="CF73" s="50">
        <v>0</v>
      </c>
      <c r="CG73" s="50">
        <v>0</v>
      </c>
      <c r="CH73" s="50">
        <v>0</v>
      </c>
      <c r="CI73" s="50">
        <v>0</v>
      </c>
      <c r="CJ73" s="50">
        <v>0</v>
      </c>
    </row>
    <row r="74" spans="1:88" x14ac:dyDescent="0.25">
      <c r="A74" s="4"/>
    </row>
    <row r="75" spans="1:88" s="4" customFormat="1" x14ac:dyDescent="0.25">
      <c r="B75" s="35" t="s">
        <v>63</v>
      </c>
      <c r="C75" s="33"/>
      <c r="D75" s="51">
        <f>SUM(H75:CJ75)</f>
        <v>133333333.33333334</v>
      </c>
      <c r="E75" s="35"/>
      <c r="F75" s="35"/>
      <c r="G75" s="33"/>
      <c r="H75" s="37">
        <f>$D$7*(H71+H67)/(1+$D$7)</f>
        <v>0</v>
      </c>
      <c r="I75" s="37">
        <f t="shared" ref="I75:BT75" si="504">$D$7*(I71+I67)/(1+$D$7)</f>
        <v>4036268.6816168996</v>
      </c>
      <c r="J75" s="37">
        <f t="shared" si="504"/>
        <v>4096812.711841153</v>
      </c>
      <c r="K75" s="37">
        <f t="shared" si="504"/>
        <v>4158264.9025187697</v>
      </c>
      <c r="L75" s="37">
        <f t="shared" si="504"/>
        <v>4220638.8760565519</v>
      </c>
      <c r="M75" s="37">
        <f t="shared" si="504"/>
        <v>4283948.4591974001</v>
      </c>
      <c r="N75" s="37">
        <f t="shared" si="504"/>
        <v>4348207.6860853611</v>
      </c>
      <c r="O75" s="37">
        <f t="shared" si="504"/>
        <v>4413430.8013766417</v>
      </c>
      <c r="P75" s="37">
        <f t="shared" si="504"/>
        <v>4479632.2633972913</v>
      </c>
      <c r="Q75" s="37">
        <f t="shared" si="504"/>
        <v>4546826.7473482508</v>
      </c>
      <c r="R75" s="37">
        <f t="shared" si="504"/>
        <v>4615029.1485584751</v>
      </c>
      <c r="S75" s="37">
        <f t="shared" si="504"/>
        <v>4684254.5857868521</v>
      </c>
      <c r="T75" s="37">
        <f t="shared" si="504"/>
        <v>4754518.4045736538</v>
      </c>
      <c r="U75" s="37">
        <f t="shared" si="504"/>
        <v>4825836.1806422593</v>
      </c>
      <c r="V75" s="37">
        <f t="shared" si="504"/>
        <v>4898223.723351893</v>
      </c>
      <c r="W75" s="37">
        <f t="shared" si="504"/>
        <v>4971697.0792021714</v>
      </c>
      <c r="X75" s="37">
        <f t="shared" si="504"/>
        <v>5046272.5353902038</v>
      </c>
      <c r="Y75" s="37">
        <f t="shared" si="504"/>
        <v>5121966.6234210571</v>
      </c>
      <c r="Z75" s="37">
        <f t="shared" si="504"/>
        <v>5198796.1227723723</v>
      </c>
      <c r="AA75" s="37">
        <f t="shared" si="504"/>
        <v>5276778.0646139579</v>
      </c>
      <c r="AB75" s="37">
        <f t="shared" si="504"/>
        <v>45355929.735582136</v>
      </c>
      <c r="AC75" s="37">
        <f t="shared" si="504"/>
        <v>0</v>
      </c>
      <c r="AD75" s="37">
        <f t="shared" si="504"/>
        <v>0</v>
      </c>
      <c r="AE75" s="37">
        <f t="shared" si="504"/>
        <v>0</v>
      </c>
      <c r="AF75" s="37">
        <f t="shared" si="504"/>
        <v>0</v>
      </c>
      <c r="AG75" s="37">
        <f t="shared" si="504"/>
        <v>0</v>
      </c>
      <c r="AH75" s="37">
        <f t="shared" si="504"/>
        <v>0</v>
      </c>
      <c r="AI75" s="37">
        <f t="shared" si="504"/>
        <v>0</v>
      </c>
      <c r="AJ75" s="37">
        <f t="shared" si="504"/>
        <v>0</v>
      </c>
      <c r="AK75" s="37">
        <f t="shared" si="504"/>
        <v>0</v>
      </c>
      <c r="AL75" s="37">
        <f t="shared" si="504"/>
        <v>0</v>
      </c>
      <c r="AM75" s="37">
        <f t="shared" si="504"/>
        <v>0</v>
      </c>
      <c r="AN75" s="37">
        <f t="shared" si="504"/>
        <v>0</v>
      </c>
      <c r="AO75" s="37">
        <f t="shared" si="504"/>
        <v>0</v>
      </c>
      <c r="AP75" s="37">
        <f t="shared" si="504"/>
        <v>0</v>
      </c>
      <c r="AQ75" s="37">
        <f t="shared" si="504"/>
        <v>0</v>
      </c>
      <c r="AR75" s="37">
        <f t="shared" si="504"/>
        <v>0</v>
      </c>
      <c r="AS75" s="37">
        <f t="shared" si="504"/>
        <v>0</v>
      </c>
      <c r="AT75" s="37">
        <f t="shared" si="504"/>
        <v>0</v>
      </c>
      <c r="AU75" s="37">
        <f t="shared" si="504"/>
        <v>0</v>
      </c>
      <c r="AV75" s="37">
        <f t="shared" si="504"/>
        <v>0</v>
      </c>
      <c r="AW75" s="37">
        <f t="shared" si="504"/>
        <v>0</v>
      </c>
      <c r="AX75" s="37">
        <f t="shared" si="504"/>
        <v>0</v>
      </c>
      <c r="AY75" s="37">
        <f t="shared" si="504"/>
        <v>0</v>
      </c>
      <c r="AZ75" s="37">
        <f t="shared" si="504"/>
        <v>0</v>
      </c>
      <c r="BA75" s="37">
        <f t="shared" si="504"/>
        <v>0</v>
      </c>
      <c r="BB75" s="37">
        <f t="shared" si="504"/>
        <v>0</v>
      </c>
      <c r="BC75" s="37">
        <f t="shared" si="504"/>
        <v>0</v>
      </c>
      <c r="BD75" s="37">
        <f t="shared" si="504"/>
        <v>0</v>
      </c>
      <c r="BE75" s="37">
        <f t="shared" si="504"/>
        <v>0</v>
      </c>
      <c r="BF75" s="37">
        <f t="shared" si="504"/>
        <v>0</v>
      </c>
      <c r="BG75" s="37">
        <f t="shared" si="504"/>
        <v>0</v>
      </c>
      <c r="BH75" s="37">
        <f t="shared" si="504"/>
        <v>0</v>
      </c>
      <c r="BI75" s="37">
        <f t="shared" si="504"/>
        <v>0</v>
      </c>
      <c r="BJ75" s="37">
        <f t="shared" si="504"/>
        <v>0</v>
      </c>
      <c r="BK75" s="37">
        <f t="shared" si="504"/>
        <v>0</v>
      </c>
      <c r="BL75" s="37">
        <f t="shared" si="504"/>
        <v>0</v>
      </c>
      <c r="BM75" s="37">
        <f t="shared" si="504"/>
        <v>0</v>
      </c>
      <c r="BN75" s="37">
        <f t="shared" si="504"/>
        <v>0</v>
      </c>
      <c r="BO75" s="37">
        <f t="shared" si="504"/>
        <v>0</v>
      </c>
      <c r="BP75" s="37">
        <f t="shared" si="504"/>
        <v>0</v>
      </c>
      <c r="BQ75" s="37">
        <f t="shared" si="504"/>
        <v>0</v>
      </c>
      <c r="BR75" s="37">
        <f t="shared" si="504"/>
        <v>0</v>
      </c>
      <c r="BS75" s="37">
        <f t="shared" si="504"/>
        <v>0</v>
      </c>
      <c r="BT75" s="37">
        <f t="shared" si="504"/>
        <v>0</v>
      </c>
      <c r="BU75" s="37">
        <f t="shared" ref="BU75:CJ75" si="505">$D$7*(BU71+BU67)/(1+$D$7)</f>
        <v>0</v>
      </c>
      <c r="BV75" s="37">
        <f t="shared" si="505"/>
        <v>0</v>
      </c>
      <c r="BW75" s="37">
        <f t="shared" si="505"/>
        <v>0</v>
      </c>
      <c r="BX75" s="37">
        <f t="shared" si="505"/>
        <v>0</v>
      </c>
      <c r="BY75" s="37">
        <f t="shared" si="505"/>
        <v>0</v>
      </c>
      <c r="BZ75" s="37">
        <f t="shared" si="505"/>
        <v>0</v>
      </c>
      <c r="CA75" s="37">
        <f t="shared" si="505"/>
        <v>0</v>
      </c>
      <c r="CB75" s="37">
        <f t="shared" si="505"/>
        <v>0</v>
      </c>
      <c r="CC75" s="37">
        <f t="shared" si="505"/>
        <v>0</v>
      </c>
      <c r="CD75" s="37">
        <f t="shared" si="505"/>
        <v>0</v>
      </c>
      <c r="CE75" s="37">
        <f t="shared" si="505"/>
        <v>0</v>
      </c>
      <c r="CF75" s="37">
        <f t="shared" si="505"/>
        <v>0</v>
      </c>
      <c r="CG75" s="37">
        <f t="shared" si="505"/>
        <v>0</v>
      </c>
      <c r="CH75" s="37">
        <f t="shared" si="505"/>
        <v>0</v>
      </c>
      <c r="CI75" s="37">
        <f t="shared" si="505"/>
        <v>0</v>
      </c>
      <c r="CJ75" s="37">
        <f t="shared" si="505"/>
        <v>0</v>
      </c>
    </row>
    <row r="76" spans="1:88" x14ac:dyDescent="0.25">
      <c r="A76" s="4"/>
    </row>
    <row r="77" spans="1:88" s="4" customFormat="1" x14ac:dyDescent="0.25">
      <c r="B77" s="4" t="s">
        <v>44</v>
      </c>
      <c r="C77" s="5"/>
      <c r="D77" s="13">
        <f t="shared" ref="D77" si="506">SUM(H77:CJ77)</f>
        <v>172352241.79402196</v>
      </c>
      <c r="G77" s="5"/>
      <c r="H77" s="6">
        <f t="shared" ref="H77:K77" si="507">H62+H65+H67+H71+H70+H73</f>
        <v>-792000000</v>
      </c>
      <c r="I77" s="6">
        <f t="shared" si="507"/>
        <v>36217612.089701399</v>
      </c>
      <c r="J77" s="6">
        <f t="shared" si="507"/>
        <v>36217612.089701392</v>
      </c>
      <c r="K77" s="6">
        <f t="shared" si="507"/>
        <v>36217612.089701399</v>
      </c>
      <c r="L77" s="6">
        <f t="shared" ref="L77:BW77" si="508">L62+L65+L67+L71+L70+L73</f>
        <v>36217612.089701399</v>
      </c>
      <c r="M77" s="6">
        <f t="shared" si="508"/>
        <v>36217612.089701399</v>
      </c>
      <c r="N77" s="6">
        <f t="shared" si="508"/>
        <v>36217612.089701399</v>
      </c>
      <c r="O77" s="6">
        <f t="shared" si="508"/>
        <v>36217612.089701399</v>
      </c>
      <c r="P77" s="6">
        <f t="shared" si="508"/>
        <v>36217612.089701399</v>
      </c>
      <c r="Q77" s="6">
        <f t="shared" si="508"/>
        <v>36217612.089701399</v>
      </c>
      <c r="R77" s="6">
        <f t="shared" si="508"/>
        <v>36217612.089701399</v>
      </c>
      <c r="S77" s="6">
        <f t="shared" si="508"/>
        <v>36217612.089701399</v>
      </c>
      <c r="T77" s="6">
        <f t="shared" si="508"/>
        <v>36217612.089701392</v>
      </c>
      <c r="U77" s="6">
        <f t="shared" si="508"/>
        <v>36217612.089701392</v>
      </c>
      <c r="V77" s="6">
        <f t="shared" si="508"/>
        <v>36217612.089701392</v>
      </c>
      <c r="W77" s="6">
        <f t="shared" si="508"/>
        <v>36217612.089701399</v>
      </c>
      <c r="X77" s="6">
        <f t="shared" si="508"/>
        <v>36217612.089701392</v>
      </c>
      <c r="Y77" s="6">
        <f t="shared" si="508"/>
        <v>36217612.089701392</v>
      </c>
      <c r="Z77" s="6">
        <f t="shared" si="508"/>
        <v>36217612.089701392</v>
      </c>
      <c r="AA77" s="6">
        <f t="shared" si="508"/>
        <v>36217612.089701392</v>
      </c>
      <c r="AB77" s="6">
        <f t="shared" si="508"/>
        <v>276217612.08969522</v>
      </c>
      <c r="AC77" s="6">
        <f t="shared" si="508"/>
        <v>0</v>
      </c>
      <c r="AD77" s="6">
        <f t="shared" si="508"/>
        <v>0</v>
      </c>
      <c r="AE77" s="6">
        <f t="shared" si="508"/>
        <v>0</v>
      </c>
      <c r="AF77" s="6">
        <f t="shared" si="508"/>
        <v>0</v>
      </c>
      <c r="AG77" s="6">
        <f t="shared" si="508"/>
        <v>0</v>
      </c>
      <c r="AH77" s="6">
        <f t="shared" si="508"/>
        <v>0</v>
      </c>
      <c r="AI77" s="6">
        <f t="shared" si="508"/>
        <v>0</v>
      </c>
      <c r="AJ77" s="6">
        <f t="shared" si="508"/>
        <v>0</v>
      </c>
      <c r="AK77" s="6">
        <f t="shared" si="508"/>
        <v>0</v>
      </c>
      <c r="AL77" s="6">
        <f t="shared" si="508"/>
        <v>0</v>
      </c>
      <c r="AM77" s="6">
        <f t="shared" si="508"/>
        <v>0</v>
      </c>
      <c r="AN77" s="6">
        <f t="shared" si="508"/>
        <v>0</v>
      </c>
      <c r="AO77" s="6">
        <f t="shared" si="508"/>
        <v>0</v>
      </c>
      <c r="AP77" s="6">
        <f t="shared" si="508"/>
        <v>0</v>
      </c>
      <c r="AQ77" s="6">
        <f t="shared" si="508"/>
        <v>0</v>
      </c>
      <c r="AR77" s="6">
        <f t="shared" si="508"/>
        <v>0</v>
      </c>
      <c r="AS77" s="6">
        <f t="shared" si="508"/>
        <v>0</v>
      </c>
      <c r="AT77" s="6">
        <f t="shared" si="508"/>
        <v>0</v>
      </c>
      <c r="AU77" s="6">
        <f t="shared" si="508"/>
        <v>0</v>
      </c>
      <c r="AV77" s="6">
        <f t="shared" si="508"/>
        <v>0</v>
      </c>
      <c r="AW77" s="6">
        <f t="shared" si="508"/>
        <v>0</v>
      </c>
      <c r="AX77" s="6">
        <f t="shared" si="508"/>
        <v>0</v>
      </c>
      <c r="AY77" s="6">
        <f t="shared" si="508"/>
        <v>0</v>
      </c>
      <c r="AZ77" s="6">
        <f t="shared" si="508"/>
        <v>0</v>
      </c>
      <c r="BA77" s="6">
        <f t="shared" si="508"/>
        <v>0</v>
      </c>
      <c r="BB77" s="6">
        <f t="shared" si="508"/>
        <v>0</v>
      </c>
      <c r="BC77" s="6">
        <f t="shared" si="508"/>
        <v>0</v>
      </c>
      <c r="BD77" s="6">
        <f t="shared" si="508"/>
        <v>0</v>
      </c>
      <c r="BE77" s="6">
        <f t="shared" si="508"/>
        <v>0</v>
      </c>
      <c r="BF77" s="6">
        <f t="shared" si="508"/>
        <v>0</v>
      </c>
      <c r="BG77" s="6">
        <f t="shared" si="508"/>
        <v>0</v>
      </c>
      <c r="BH77" s="6">
        <f t="shared" si="508"/>
        <v>0</v>
      </c>
      <c r="BI77" s="6">
        <f t="shared" si="508"/>
        <v>0</v>
      </c>
      <c r="BJ77" s="6">
        <f t="shared" si="508"/>
        <v>0</v>
      </c>
      <c r="BK77" s="6">
        <f t="shared" si="508"/>
        <v>0</v>
      </c>
      <c r="BL77" s="6">
        <f t="shared" si="508"/>
        <v>0</v>
      </c>
      <c r="BM77" s="6">
        <f t="shared" si="508"/>
        <v>0</v>
      </c>
      <c r="BN77" s="6">
        <f t="shared" si="508"/>
        <v>0</v>
      </c>
      <c r="BO77" s="6">
        <f t="shared" si="508"/>
        <v>0</v>
      </c>
      <c r="BP77" s="6">
        <f t="shared" si="508"/>
        <v>0</v>
      </c>
      <c r="BQ77" s="6">
        <f t="shared" si="508"/>
        <v>0</v>
      </c>
      <c r="BR77" s="6">
        <f t="shared" si="508"/>
        <v>0</v>
      </c>
      <c r="BS77" s="6">
        <f t="shared" si="508"/>
        <v>0</v>
      </c>
      <c r="BT77" s="6">
        <f t="shared" si="508"/>
        <v>0</v>
      </c>
      <c r="BU77" s="6">
        <f t="shared" si="508"/>
        <v>0</v>
      </c>
      <c r="BV77" s="6">
        <f t="shared" si="508"/>
        <v>0</v>
      </c>
      <c r="BW77" s="6">
        <f t="shared" si="508"/>
        <v>0</v>
      </c>
      <c r="BX77" s="6">
        <f t="shared" ref="BX77:CJ77" si="509">BX62+BX65+BX67+BX71+BX70+BX73</f>
        <v>0</v>
      </c>
      <c r="BY77" s="6">
        <f t="shared" si="509"/>
        <v>0</v>
      </c>
      <c r="BZ77" s="6">
        <f t="shared" si="509"/>
        <v>0</v>
      </c>
      <c r="CA77" s="6">
        <f t="shared" si="509"/>
        <v>0</v>
      </c>
      <c r="CB77" s="6">
        <f t="shared" si="509"/>
        <v>0</v>
      </c>
      <c r="CC77" s="6">
        <f t="shared" si="509"/>
        <v>0</v>
      </c>
      <c r="CD77" s="6">
        <f t="shared" si="509"/>
        <v>0</v>
      </c>
      <c r="CE77" s="6">
        <f t="shared" si="509"/>
        <v>0</v>
      </c>
      <c r="CF77" s="6">
        <f t="shared" si="509"/>
        <v>0</v>
      </c>
      <c r="CG77" s="6">
        <f t="shared" si="509"/>
        <v>0</v>
      </c>
      <c r="CH77" s="6">
        <f t="shared" si="509"/>
        <v>0</v>
      </c>
      <c r="CI77" s="6">
        <f t="shared" si="509"/>
        <v>0</v>
      </c>
      <c r="CJ77" s="6">
        <f t="shared" si="509"/>
        <v>0</v>
      </c>
    </row>
    <row r="78" spans="1:88" s="9" customFormat="1" ht="13.8" x14ac:dyDescent="0.3">
      <c r="A78" s="4"/>
      <c r="B78" s="55" t="str">
        <f t="shared" ref="B78" si="510">"Эффективная ставка кредитного продукта-"&amp;A57</f>
        <v>Эффективная ставка кредитного продукта-3</v>
      </c>
      <c r="C78" s="11"/>
      <c r="D78" s="56">
        <f>POWER(1+IRR(H77:CJ77),4)-1</f>
        <v>6.4862658657034E-2</v>
      </c>
      <c r="G78" s="18"/>
    </row>
    <row r="80" spans="1:88" ht="13.8" x14ac:dyDescent="0.3">
      <c r="A80" s="54">
        <f t="shared" ref="A80" si="511">A57+1</f>
        <v>4</v>
      </c>
      <c r="B80" s="10" t="str">
        <f t="shared" ref="B80" si="512">"Кредитное/лизинговое предложение-"&amp;A80</f>
        <v>Кредитное/лизинговое предложение-4</v>
      </c>
    </row>
    <row r="81" spans="1:88" s="4" customFormat="1" x14ac:dyDescent="0.25">
      <c r="B81" s="4" t="s">
        <v>70</v>
      </c>
      <c r="C81" s="5" t="s">
        <v>1</v>
      </c>
      <c r="D81" s="23">
        <v>48</v>
      </c>
      <c r="G81" s="5"/>
      <c r="H81" s="2">
        <f t="shared" ref="H81:CJ81" si="513">IF(AND(H$4-$H$4&gt;0,H$4-$H$4&lt;=$D81),1,0)</f>
        <v>0</v>
      </c>
      <c r="I81" s="2">
        <f t="shared" si="513"/>
        <v>1</v>
      </c>
      <c r="J81" s="2">
        <f t="shared" si="513"/>
        <v>1</v>
      </c>
      <c r="K81" s="2">
        <f t="shared" si="513"/>
        <v>1</v>
      </c>
      <c r="L81" s="2">
        <f t="shared" si="513"/>
        <v>1</v>
      </c>
      <c r="M81" s="2">
        <f t="shared" si="513"/>
        <v>1</v>
      </c>
      <c r="N81" s="2">
        <f t="shared" si="513"/>
        <v>1</v>
      </c>
      <c r="O81" s="2">
        <f t="shared" si="513"/>
        <v>1</v>
      </c>
      <c r="P81" s="2">
        <f t="shared" si="513"/>
        <v>1</v>
      </c>
      <c r="Q81" s="2">
        <f t="shared" si="513"/>
        <v>1</v>
      </c>
      <c r="R81" s="2">
        <f t="shared" si="513"/>
        <v>1</v>
      </c>
      <c r="S81" s="2">
        <f t="shared" si="513"/>
        <v>1</v>
      </c>
      <c r="T81" s="2">
        <f t="shared" si="513"/>
        <v>1</v>
      </c>
      <c r="U81" s="2">
        <f t="shared" si="513"/>
        <v>1</v>
      </c>
      <c r="V81" s="2">
        <f t="shared" si="513"/>
        <v>1</v>
      </c>
      <c r="W81" s="2">
        <f t="shared" si="513"/>
        <v>1</v>
      </c>
      <c r="X81" s="2">
        <f t="shared" si="513"/>
        <v>1</v>
      </c>
      <c r="Y81" s="2">
        <f t="shared" si="513"/>
        <v>1</v>
      </c>
      <c r="Z81" s="2">
        <f t="shared" si="513"/>
        <v>1</v>
      </c>
      <c r="AA81" s="2">
        <f t="shared" si="513"/>
        <v>1</v>
      </c>
      <c r="AB81" s="2">
        <f t="shared" si="513"/>
        <v>1</v>
      </c>
      <c r="AC81" s="2">
        <f t="shared" si="513"/>
        <v>1</v>
      </c>
      <c r="AD81" s="2">
        <f t="shared" si="513"/>
        <v>1</v>
      </c>
      <c r="AE81" s="2">
        <f t="shared" si="513"/>
        <v>1</v>
      </c>
      <c r="AF81" s="2">
        <f t="shared" si="513"/>
        <v>1</v>
      </c>
      <c r="AG81" s="2">
        <f t="shared" si="513"/>
        <v>1</v>
      </c>
      <c r="AH81" s="2">
        <f t="shared" si="513"/>
        <v>1</v>
      </c>
      <c r="AI81" s="2">
        <f t="shared" si="513"/>
        <v>1</v>
      </c>
      <c r="AJ81" s="2">
        <f t="shared" si="513"/>
        <v>1</v>
      </c>
      <c r="AK81" s="2">
        <f t="shared" si="513"/>
        <v>1</v>
      </c>
      <c r="AL81" s="2">
        <f t="shared" si="513"/>
        <v>1</v>
      </c>
      <c r="AM81" s="2">
        <f t="shared" si="513"/>
        <v>1</v>
      </c>
      <c r="AN81" s="2">
        <f t="shared" si="513"/>
        <v>1</v>
      </c>
      <c r="AO81" s="2">
        <f t="shared" si="513"/>
        <v>1</v>
      </c>
      <c r="AP81" s="2">
        <f t="shared" si="513"/>
        <v>1</v>
      </c>
      <c r="AQ81" s="2">
        <f t="shared" si="513"/>
        <v>1</v>
      </c>
      <c r="AR81" s="2">
        <f t="shared" si="513"/>
        <v>1</v>
      </c>
      <c r="AS81" s="2">
        <f t="shared" si="513"/>
        <v>1</v>
      </c>
      <c r="AT81" s="2">
        <f t="shared" si="513"/>
        <v>1</v>
      </c>
      <c r="AU81" s="2">
        <f t="shared" si="513"/>
        <v>1</v>
      </c>
      <c r="AV81" s="2">
        <f t="shared" si="513"/>
        <v>1</v>
      </c>
      <c r="AW81" s="2">
        <f t="shared" si="513"/>
        <v>1</v>
      </c>
      <c r="AX81" s="2">
        <f t="shared" si="513"/>
        <v>1</v>
      </c>
      <c r="AY81" s="2">
        <f t="shared" si="513"/>
        <v>1</v>
      </c>
      <c r="AZ81" s="2">
        <f t="shared" si="513"/>
        <v>1</v>
      </c>
      <c r="BA81" s="2">
        <f t="shared" si="513"/>
        <v>1</v>
      </c>
      <c r="BB81" s="2">
        <f t="shared" si="513"/>
        <v>1</v>
      </c>
      <c r="BC81" s="2">
        <f t="shared" si="513"/>
        <v>1</v>
      </c>
      <c r="BD81" s="2">
        <f t="shared" si="513"/>
        <v>1</v>
      </c>
      <c r="BE81" s="2">
        <f t="shared" si="513"/>
        <v>0</v>
      </c>
      <c r="BF81" s="2">
        <f t="shared" si="513"/>
        <v>0</v>
      </c>
      <c r="BG81" s="2">
        <f t="shared" si="513"/>
        <v>0</v>
      </c>
      <c r="BH81" s="2">
        <f t="shared" si="513"/>
        <v>0</v>
      </c>
      <c r="BI81" s="2">
        <f t="shared" si="513"/>
        <v>0</v>
      </c>
      <c r="BJ81" s="2">
        <f t="shared" si="513"/>
        <v>0</v>
      </c>
      <c r="BK81" s="2">
        <f t="shared" si="513"/>
        <v>0</v>
      </c>
      <c r="BL81" s="2">
        <f t="shared" si="513"/>
        <v>0</v>
      </c>
      <c r="BM81" s="2">
        <f t="shared" si="513"/>
        <v>0</v>
      </c>
      <c r="BN81" s="2">
        <f t="shared" si="513"/>
        <v>0</v>
      </c>
      <c r="BO81" s="2">
        <f t="shared" si="513"/>
        <v>0</v>
      </c>
      <c r="BP81" s="2">
        <f t="shared" si="513"/>
        <v>0</v>
      </c>
      <c r="BQ81" s="2">
        <f t="shared" si="513"/>
        <v>0</v>
      </c>
      <c r="BR81" s="2">
        <f t="shared" si="513"/>
        <v>0</v>
      </c>
      <c r="BS81" s="2">
        <f t="shared" si="513"/>
        <v>0</v>
      </c>
      <c r="BT81" s="2">
        <f t="shared" si="513"/>
        <v>0</v>
      </c>
      <c r="BU81" s="2">
        <f t="shared" si="513"/>
        <v>0</v>
      </c>
      <c r="BV81" s="2">
        <f t="shared" si="513"/>
        <v>0</v>
      </c>
      <c r="BW81" s="2">
        <f t="shared" si="513"/>
        <v>0</v>
      </c>
      <c r="BX81" s="2">
        <f t="shared" si="513"/>
        <v>0</v>
      </c>
      <c r="BY81" s="2">
        <f t="shared" si="513"/>
        <v>0</v>
      </c>
      <c r="BZ81" s="2">
        <f t="shared" si="513"/>
        <v>0</v>
      </c>
      <c r="CA81" s="2">
        <f t="shared" si="513"/>
        <v>0</v>
      </c>
      <c r="CB81" s="2">
        <f t="shared" si="513"/>
        <v>0</v>
      </c>
      <c r="CC81" s="2">
        <f t="shared" si="513"/>
        <v>0</v>
      </c>
      <c r="CD81" s="2">
        <f t="shared" si="513"/>
        <v>0</v>
      </c>
      <c r="CE81" s="2">
        <f t="shared" si="513"/>
        <v>0</v>
      </c>
      <c r="CF81" s="2">
        <f t="shared" si="513"/>
        <v>0</v>
      </c>
      <c r="CG81" s="2">
        <f t="shared" si="513"/>
        <v>0</v>
      </c>
      <c r="CH81" s="2">
        <f t="shared" si="513"/>
        <v>0</v>
      </c>
      <c r="CI81" s="2">
        <f t="shared" si="513"/>
        <v>0</v>
      </c>
      <c r="CJ81" s="2">
        <f t="shared" si="513"/>
        <v>0</v>
      </c>
    </row>
    <row r="82" spans="1:88" x14ac:dyDescent="0.25">
      <c r="A82" s="4"/>
    </row>
    <row r="83" spans="1:88" x14ac:dyDescent="0.25">
      <c r="A83" s="4"/>
      <c r="B83" s="2" t="s">
        <v>43</v>
      </c>
      <c r="C83" s="5" t="s">
        <v>1</v>
      </c>
      <c r="D83" s="43">
        <v>1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</row>
    <row r="84" spans="1:88" s="4" customFormat="1" x14ac:dyDescent="0.25">
      <c r="B84" s="4" t="s">
        <v>5</v>
      </c>
      <c r="C84" s="5"/>
      <c r="D84" s="13">
        <f t="shared" ref="D84" si="514">$D$9*D83</f>
        <v>800000000</v>
      </c>
      <c r="G84" s="5"/>
      <c r="I84" s="8"/>
    </row>
    <row r="85" spans="1:88" s="4" customFormat="1" x14ac:dyDescent="0.25">
      <c r="B85" s="4" t="s">
        <v>4</v>
      </c>
      <c r="C85" s="5"/>
      <c r="D85" s="15"/>
      <c r="G85" s="5"/>
      <c r="H85" s="6">
        <f t="shared" ref="H85" si="515">-D84</f>
        <v>-800000000</v>
      </c>
    </row>
    <row r="86" spans="1:88" x14ac:dyDescent="0.25">
      <c r="A86" s="4"/>
      <c r="B86" s="2" t="s">
        <v>2</v>
      </c>
      <c r="C86" s="5" t="s">
        <v>1</v>
      </c>
      <c r="D86" s="29">
        <v>7.0000000000000001E-3</v>
      </c>
    </row>
    <row r="87" spans="1:88" s="4" customFormat="1" x14ac:dyDescent="0.25">
      <c r="B87" s="35" t="s">
        <v>3</v>
      </c>
      <c r="C87" s="33"/>
      <c r="D87" s="36"/>
      <c r="E87" s="35"/>
      <c r="F87" s="35"/>
      <c r="G87" s="33"/>
      <c r="H87" s="46"/>
      <c r="I87" s="46">
        <f t="shared" ref="I87:K87" si="516">I$6+$D86</f>
        <v>5.7000000000000002E-2</v>
      </c>
      <c r="J87" s="46">
        <f t="shared" si="516"/>
        <v>5.7000000000000002E-2</v>
      </c>
      <c r="K87" s="46">
        <f t="shared" si="516"/>
        <v>5.7000000000000002E-2</v>
      </c>
      <c r="L87" s="46">
        <f t="shared" ref="L87" si="517">L$6+$D86</f>
        <v>5.7000000000000002E-2</v>
      </c>
      <c r="M87" s="46">
        <f t="shared" ref="M87" si="518">M$6+$D86</f>
        <v>5.7000000000000002E-2</v>
      </c>
      <c r="N87" s="46">
        <f t="shared" ref="N87" si="519">N$6+$D86</f>
        <v>5.7000000000000002E-2</v>
      </c>
      <c r="O87" s="46">
        <f t="shared" ref="O87" si="520">O$6+$D86</f>
        <v>5.7000000000000002E-2</v>
      </c>
      <c r="P87" s="46">
        <f t="shared" ref="P87" si="521">P$6+$D86</f>
        <v>5.7000000000000002E-2</v>
      </c>
      <c r="Q87" s="46">
        <f t="shared" ref="Q87" si="522">Q$6+$D86</f>
        <v>5.7000000000000002E-2</v>
      </c>
      <c r="R87" s="46">
        <f t="shared" ref="R87" si="523">R$6+$D86</f>
        <v>5.7000000000000002E-2</v>
      </c>
      <c r="S87" s="46">
        <f t="shared" ref="S87" si="524">S$6+$D86</f>
        <v>5.7000000000000002E-2</v>
      </c>
      <c r="T87" s="46">
        <f t="shared" ref="T87" si="525">T$6+$D86</f>
        <v>5.7000000000000002E-2</v>
      </c>
      <c r="U87" s="46">
        <f t="shared" ref="U87" si="526">U$6+$D86</f>
        <v>5.7000000000000002E-2</v>
      </c>
      <c r="V87" s="46">
        <f t="shared" ref="V87" si="527">V$6+$D86</f>
        <v>5.7000000000000002E-2</v>
      </c>
      <c r="W87" s="46">
        <f t="shared" ref="W87" si="528">W$6+$D86</f>
        <v>5.7000000000000002E-2</v>
      </c>
      <c r="X87" s="46">
        <f t="shared" ref="X87" si="529">X$6+$D86</f>
        <v>5.7000000000000002E-2</v>
      </c>
      <c r="Y87" s="46">
        <f t="shared" ref="Y87" si="530">Y$6+$D86</f>
        <v>5.7000000000000002E-2</v>
      </c>
      <c r="Z87" s="46">
        <f t="shared" ref="Z87" si="531">Z$6+$D86</f>
        <v>5.7000000000000002E-2</v>
      </c>
      <c r="AA87" s="46">
        <f t="shared" ref="AA87" si="532">AA$6+$D86</f>
        <v>5.7000000000000002E-2</v>
      </c>
      <c r="AB87" s="46">
        <f t="shared" ref="AB87" si="533">AB$6+$D86</f>
        <v>5.7000000000000002E-2</v>
      </c>
      <c r="AC87" s="46">
        <f t="shared" ref="AC87" si="534">AC$6+$D86</f>
        <v>5.7000000000000002E-2</v>
      </c>
      <c r="AD87" s="46">
        <f t="shared" ref="AD87" si="535">AD$6+$D86</f>
        <v>5.7000000000000002E-2</v>
      </c>
      <c r="AE87" s="46">
        <f t="shared" ref="AE87" si="536">AE$6+$D86</f>
        <v>5.7000000000000002E-2</v>
      </c>
      <c r="AF87" s="46">
        <f t="shared" ref="AF87" si="537">AF$6+$D86</f>
        <v>5.7000000000000002E-2</v>
      </c>
      <c r="AG87" s="46">
        <f t="shared" ref="AG87" si="538">AG$6+$D86</f>
        <v>5.7000000000000002E-2</v>
      </c>
      <c r="AH87" s="46">
        <f t="shared" ref="AH87" si="539">AH$6+$D86</f>
        <v>5.7000000000000002E-2</v>
      </c>
      <c r="AI87" s="46">
        <f t="shared" ref="AI87" si="540">AI$6+$D86</f>
        <v>5.7000000000000002E-2</v>
      </c>
      <c r="AJ87" s="46">
        <f t="shared" ref="AJ87" si="541">AJ$6+$D86</f>
        <v>5.7000000000000002E-2</v>
      </c>
      <c r="AK87" s="46">
        <f t="shared" ref="AK87" si="542">AK$6+$D86</f>
        <v>5.7000000000000002E-2</v>
      </c>
      <c r="AL87" s="46">
        <f t="shared" ref="AL87" si="543">AL$6+$D86</f>
        <v>5.7000000000000002E-2</v>
      </c>
      <c r="AM87" s="46">
        <f t="shared" ref="AM87" si="544">AM$6+$D86</f>
        <v>5.7000000000000002E-2</v>
      </c>
      <c r="AN87" s="46">
        <f t="shared" ref="AN87" si="545">AN$6+$D86</f>
        <v>5.7000000000000002E-2</v>
      </c>
      <c r="AO87" s="46">
        <f t="shared" ref="AO87" si="546">AO$6+$D86</f>
        <v>5.7000000000000002E-2</v>
      </c>
      <c r="AP87" s="46">
        <f t="shared" ref="AP87" si="547">AP$6+$D86</f>
        <v>5.7000000000000002E-2</v>
      </c>
      <c r="AQ87" s="46">
        <f t="shared" ref="AQ87" si="548">AQ$6+$D86</f>
        <v>5.7000000000000002E-2</v>
      </c>
      <c r="AR87" s="46">
        <f t="shared" ref="AR87" si="549">AR$6+$D86</f>
        <v>5.7000000000000002E-2</v>
      </c>
      <c r="AS87" s="46">
        <f t="shared" ref="AS87" si="550">AS$6+$D86</f>
        <v>5.7000000000000002E-2</v>
      </c>
      <c r="AT87" s="46">
        <f t="shared" ref="AT87" si="551">AT$6+$D86</f>
        <v>5.7000000000000002E-2</v>
      </c>
      <c r="AU87" s="46">
        <f t="shared" ref="AU87" si="552">AU$6+$D86</f>
        <v>5.7000000000000002E-2</v>
      </c>
      <c r="AV87" s="46">
        <f t="shared" ref="AV87" si="553">AV$6+$D86</f>
        <v>5.7000000000000002E-2</v>
      </c>
      <c r="AW87" s="46">
        <f t="shared" ref="AW87" si="554">AW$6+$D86</f>
        <v>5.7000000000000002E-2</v>
      </c>
      <c r="AX87" s="46">
        <f t="shared" ref="AX87" si="555">AX$6+$D86</f>
        <v>5.7000000000000002E-2</v>
      </c>
      <c r="AY87" s="46">
        <f t="shared" ref="AY87" si="556">AY$6+$D86</f>
        <v>5.7000000000000002E-2</v>
      </c>
      <c r="AZ87" s="46">
        <f t="shared" ref="AZ87" si="557">AZ$6+$D86</f>
        <v>5.7000000000000002E-2</v>
      </c>
      <c r="BA87" s="46">
        <f t="shared" ref="BA87" si="558">BA$6+$D86</f>
        <v>5.7000000000000002E-2</v>
      </c>
      <c r="BB87" s="46">
        <f t="shared" ref="BB87" si="559">BB$6+$D86</f>
        <v>5.7000000000000002E-2</v>
      </c>
      <c r="BC87" s="46">
        <f t="shared" ref="BC87" si="560">BC$6+$D86</f>
        <v>5.7000000000000002E-2</v>
      </c>
      <c r="BD87" s="46">
        <f t="shared" ref="BD87" si="561">BD$6+$D86</f>
        <v>5.7000000000000002E-2</v>
      </c>
      <c r="BE87" s="46">
        <f t="shared" ref="BE87" si="562">BE$6+$D86</f>
        <v>5.7000000000000002E-2</v>
      </c>
      <c r="BF87" s="46">
        <f t="shared" ref="BF87" si="563">BF$6+$D86</f>
        <v>5.7000000000000002E-2</v>
      </c>
      <c r="BG87" s="46">
        <f t="shared" ref="BG87" si="564">BG$6+$D86</f>
        <v>5.7000000000000002E-2</v>
      </c>
      <c r="BH87" s="46">
        <f t="shared" ref="BH87" si="565">BH$6+$D86</f>
        <v>5.7000000000000002E-2</v>
      </c>
      <c r="BI87" s="46">
        <f t="shared" ref="BI87" si="566">BI$6+$D86</f>
        <v>5.7000000000000002E-2</v>
      </c>
      <c r="BJ87" s="46">
        <f t="shared" ref="BJ87" si="567">BJ$6+$D86</f>
        <v>5.7000000000000002E-2</v>
      </c>
      <c r="BK87" s="46">
        <f t="shared" ref="BK87" si="568">BK$6+$D86</f>
        <v>5.7000000000000002E-2</v>
      </c>
      <c r="BL87" s="46">
        <f t="shared" ref="BL87" si="569">BL$6+$D86</f>
        <v>5.7000000000000002E-2</v>
      </c>
      <c r="BM87" s="46">
        <f t="shared" ref="BM87" si="570">BM$6+$D86</f>
        <v>5.7000000000000002E-2</v>
      </c>
      <c r="BN87" s="46">
        <f t="shared" ref="BN87" si="571">BN$6+$D86</f>
        <v>5.7000000000000002E-2</v>
      </c>
      <c r="BO87" s="46">
        <f t="shared" ref="BO87" si="572">BO$6+$D86</f>
        <v>5.7000000000000002E-2</v>
      </c>
      <c r="BP87" s="46">
        <f t="shared" ref="BP87" si="573">BP$6+$D86</f>
        <v>5.7000000000000002E-2</v>
      </c>
      <c r="BQ87" s="46">
        <f t="shared" ref="BQ87" si="574">BQ$6+$D86</f>
        <v>5.7000000000000002E-2</v>
      </c>
      <c r="BR87" s="46">
        <f t="shared" ref="BR87" si="575">BR$6+$D86</f>
        <v>5.7000000000000002E-2</v>
      </c>
      <c r="BS87" s="46">
        <f t="shared" ref="BS87" si="576">BS$6+$D86</f>
        <v>5.7000000000000002E-2</v>
      </c>
      <c r="BT87" s="46">
        <f t="shared" ref="BT87" si="577">BT$6+$D86</f>
        <v>5.7000000000000002E-2</v>
      </c>
      <c r="BU87" s="46">
        <f t="shared" ref="BU87" si="578">BU$6+$D86</f>
        <v>5.7000000000000002E-2</v>
      </c>
      <c r="BV87" s="46">
        <f t="shared" ref="BV87" si="579">BV$6+$D86</f>
        <v>5.7000000000000002E-2</v>
      </c>
      <c r="BW87" s="46">
        <f t="shared" ref="BW87" si="580">BW$6+$D86</f>
        <v>5.7000000000000002E-2</v>
      </c>
      <c r="BX87" s="46">
        <f t="shared" ref="BX87" si="581">BX$6+$D86</f>
        <v>5.7000000000000002E-2</v>
      </c>
      <c r="BY87" s="46">
        <f t="shared" ref="BY87" si="582">BY$6+$D86</f>
        <v>5.7000000000000002E-2</v>
      </c>
      <c r="BZ87" s="46">
        <f t="shared" ref="BZ87" si="583">BZ$6+$D86</f>
        <v>5.7000000000000002E-2</v>
      </c>
      <c r="CA87" s="46">
        <f t="shared" ref="CA87" si="584">CA$6+$D86</f>
        <v>5.7000000000000002E-2</v>
      </c>
      <c r="CB87" s="46">
        <f t="shared" ref="CB87" si="585">CB$6+$D86</f>
        <v>5.7000000000000002E-2</v>
      </c>
      <c r="CC87" s="46">
        <f t="shared" ref="CC87" si="586">CC$6+$D86</f>
        <v>5.7000000000000002E-2</v>
      </c>
      <c r="CD87" s="46">
        <f t="shared" ref="CD87" si="587">CD$6+$D86</f>
        <v>5.7000000000000002E-2</v>
      </c>
      <c r="CE87" s="46">
        <f t="shared" ref="CE87" si="588">CE$6+$D86</f>
        <v>5.7000000000000002E-2</v>
      </c>
      <c r="CF87" s="46">
        <f t="shared" ref="CF87" si="589">CF$6+$D86</f>
        <v>5.7000000000000002E-2</v>
      </c>
      <c r="CG87" s="46">
        <f t="shared" ref="CG87" si="590">CG$6+$D86</f>
        <v>5.7000000000000002E-2</v>
      </c>
      <c r="CH87" s="46">
        <f t="shared" ref="CH87" si="591">CH$6+$D86</f>
        <v>5.7000000000000002E-2</v>
      </c>
      <c r="CI87" s="46">
        <f t="shared" ref="CI87" si="592">CI$6+$D86</f>
        <v>5.7000000000000002E-2</v>
      </c>
      <c r="CJ87" s="46">
        <f t="shared" ref="CJ87" si="593">CJ$6+$D86</f>
        <v>5.7000000000000002E-2</v>
      </c>
    </row>
    <row r="88" spans="1:88" x14ac:dyDescent="0.25">
      <c r="A88" s="4"/>
      <c r="B88" s="2" t="s">
        <v>62</v>
      </c>
      <c r="C88" s="5" t="s">
        <v>1</v>
      </c>
      <c r="D88" s="29">
        <v>0.01</v>
      </c>
      <c r="H88" s="3">
        <f t="shared" ref="H88" si="594">-H85*$D88</f>
        <v>8000000</v>
      </c>
    </row>
    <row r="89" spans="1:88" s="4" customFormat="1" x14ac:dyDescent="0.25">
      <c r="B89" s="4" t="s">
        <v>6</v>
      </c>
      <c r="C89" s="5" t="s">
        <v>1</v>
      </c>
      <c r="D89" s="22">
        <v>0.4</v>
      </c>
      <c r="G89" s="5"/>
    </row>
    <row r="90" spans="1:88" s="4" customFormat="1" x14ac:dyDescent="0.25">
      <c r="B90" s="4" t="s">
        <v>8</v>
      </c>
      <c r="C90" s="5"/>
      <c r="D90" s="13">
        <f t="shared" ref="D90" si="595">SUM(H90:CJ90)</f>
        <v>320000000</v>
      </c>
      <c r="G90" s="5"/>
      <c r="H90" s="6">
        <f t="shared" ref="H90:K90" si="596">IF(H$4-$H$4=$D81,$D84*$D89,0)</f>
        <v>0</v>
      </c>
      <c r="I90" s="6">
        <f t="shared" si="596"/>
        <v>0</v>
      </c>
      <c r="J90" s="6">
        <f t="shared" si="596"/>
        <v>0</v>
      </c>
      <c r="K90" s="6">
        <f t="shared" si="596"/>
        <v>0</v>
      </c>
      <c r="L90" s="6">
        <f t="shared" ref="L90" si="597">IF(L$4-$H$4=$D81,$D84*$D89,0)</f>
        <v>0</v>
      </c>
      <c r="M90" s="6">
        <f t="shared" ref="M90" si="598">IF(M$4-$H$4=$D81,$D84*$D89,0)</f>
        <v>0</v>
      </c>
      <c r="N90" s="6">
        <f t="shared" ref="N90" si="599">IF(N$4-$H$4=$D81,$D84*$D89,0)</f>
        <v>0</v>
      </c>
      <c r="O90" s="6">
        <f t="shared" ref="O90" si="600">IF(O$4-$H$4=$D81,$D84*$D89,0)</f>
        <v>0</v>
      </c>
      <c r="P90" s="6">
        <f t="shared" ref="P90" si="601">IF(P$4-$H$4=$D81,$D84*$D89,0)</f>
        <v>0</v>
      </c>
      <c r="Q90" s="6">
        <f t="shared" ref="Q90" si="602">IF(Q$4-$H$4=$D81,$D84*$D89,0)</f>
        <v>0</v>
      </c>
      <c r="R90" s="6">
        <f t="shared" ref="R90" si="603">IF(R$4-$H$4=$D81,$D84*$D89,0)</f>
        <v>0</v>
      </c>
      <c r="S90" s="6">
        <f t="shared" ref="S90" si="604">IF(S$4-$H$4=$D81,$D84*$D89,0)</f>
        <v>0</v>
      </c>
      <c r="T90" s="6">
        <f t="shared" ref="T90" si="605">IF(T$4-$H$4=$D81,$D84*$D89,0)</f>
        <v>0</v>
      </c>
      <c r="U90" s="6">
        <f t="shared" ref="U90" si="606">IF(U$4-$H$4=$D81,$D84*$D89,0)</f>
        <v>0</v>
      </c>
      <c r="V90" s="6">
        <f t="shared" ref="V90" si="607">IF(V$4-$H$4=$D81,$D84*$D89,0)</f>
        <v>0</v>
      </c>
      <c r="W90" s="6">
        <f t="shared" ref="W90" si="608">IF(W$4-$H$4=$D81,$D84*$D89,0)</f>
        <v>0</v>
      </c>
      <c r="X90" s="6">
        <f t="shared" ref="X90" si="609">IF(X$4-$H$4=$D81,$D84*$D89,0)</f>
        <v>0</v>
      </c>
      <c r="Y90" s="6">
        <f t="shared" ref="Y90" si="610">IF(Y$4-$H$4=$D81,$D84*$D89,0)</f>
        <v>0</v>
      </c>
      <c r="Z90" s="6">
        <f t="shared" ref="Z90" si="611">IF(Z$4-$H$4=$D81,$D84*$D89,0)</f>
        <v>0</v>
      </c>
      <c r="AA90" s="6">
        <f t="shared" ref="AA90" si="612">IF(AA$4-$H$4=$D81,$D84*$D89,0)</f>
        <v>0</v>
      </c>
      <c r="AB90" s="6">
        <f t="shared" ref="AB90" si="613">IF(AB$4-$H$4=$D81,$D84*$D89,0)</f>
        <v>0</v>
      </c>
      <c r="AC90" s="6">
        <f t="shared" ref="AC90" si="614">IF(AC$4-$H$4=$D81,$D84*$D89,0)</f>
        <v>0</v>
      </c>
      <c r="AD90" s="6">
        <f t="shared" ref="AD90" si="615">IF(AD$4-$H$4=$D81,$D84*$D89,0)</f>
        <v>0</v>
      </c>
      <c r="AE90" s="6">
        <f t="shared" ref="AE90" si="616">IF(AE$4-$H$4=$D81,$D84*$D89,0)</f>
        <v>0</v>
      </c>
      <c r="AF90" s="6">
        <f t="shared" ref="AF90" si="617">IF(AF$4-$H$4=$D81,$D84*$D89,0)</f>
        <v>0</v>
      </c>
      <c r="AG90" s="6">
        <f t="shared" ref="AG90" si="618">IF(AG$4-$H$4=$D81,$D84*$D89,0)</f>
        <v>0</v>
      </c>
      <c r="AH90" s="6">
        <f t="shared" ref="AH90" si="619">IF(AH$4-$H$4=$D81,$D84*$D89,0)</f>
        <v>0</v>
      </c>
      <c r="AI90" s="6">
        <f t="shared" ref="AI90" si="620">IF(AI$4-$H$4=$D81,$D84*$D89,0)</f>
        <v>0</v>
      </c>
      <c r="AJ90" s="6">
        <f t="shared" ref="AJ90" si="621">IF(AJ$4-$H$4=$D81,$D84*$D89,0)</f>
        <v>0</v>
      </c>
      <c r="AK90" s="6">
        <f t="shared" ref="AK90" si="622">IF(AK$4-$H$4=$D81,$D84*$D89,0)</f>
        <v>0</v>
      </c>
      <c r="AL90" s="6">
        <f t="shared" ref="AL90" si="623">IF(AL$4-$H$4=$D81,$D84*$D89,0)</f>
        <v>0</v>
      </c>
      <c r="AM90" s="6">
        <f t="shared" ref="AM90" si="624">IF(AM$4-$H$4=$D81,$D84*$D89,0)</f>
        <v>0</v>
      </c>
      <c r="AN90" s="6">
        <f t="shared" ref="AN90" si="625">IF(AN$4-$H$4=$D81,$D84*$D89,0)</f>
        <v>0</v>
      </c>
      <c r="AO90" s="6">
        <f t="shared" ref="AO90" si="626">IF(AO$4-$H$4=$D81,$D84*$D89,0)</f>
        <v>0</v>
      </c>
      <c r="AP90" s="6">
        <f t="shared" ref="AP90" si="627">IF(AP$4-$H$4=$D81,$D84*$D89,0)</f>
        <v>0</v>
      </c>
      <c r="AQ90" s="6">
        <f t="shared" ref="AQ90" si="628">IF(AQ$4-$H$4=$D81,$D84*$D89,0)</f>
        <v>0</v>
      </c>
      <c r="AR90" s="6">
        <f t="shared" ref="AR90" si="629">IF(AR$4-$H$4=$D81,$D84*$D89,0)</f>
        <v>0</v>
      </c>
      <c r="AS90" s="6">
        <f t="shared" ref="AS90" si="630">IF(AS$4-$H$4=$D81,$D84*$D89,0)</f>
        <v>0</v>
      </c>
      <c r="AT90" s="6">
        <f t="shared" ref="AT90" si="631">IF(AT$4-$H$4=$D81,$D84*$D89,0)</f>
        <v>0</v>
      </c>
      <c r="AU90" s="6">
        <f t="shared" ref="AU90" si="632">IF(AU$4-$H$4=$D81,$D84*$D89,0)</f>
        <v>0</v>
      </c>
      <c r="AV90" s="6">
        <f t="shared" ref="AV90" si="633">IF(AV$4-$H$4=$D81,$D84*$D89,0)</f>
        <v>0</v>
      </c>
      <c r="AW90" s="6">
        <f t="shared" ref="AW90" si="634">IF(AW$4-$H$4=$D81,$D84*$D89,0)</f>
        <v>0</v>
      </c>
      <c r="AX90" s="6">
        <f t="shared" ref="AX90" si="635">IF(AX$4-$H$4=$D81,$D84*$D89,0)</f>
        <v>0</v>
      </c>
      <c r="AY90" s="6">
        <f t="shared" ref="AY90" si="636">IF(AY$4-$H$4=$D81,$D84*$D89,0)</f>
        <v>0</v>
      </c>
      <c r="AZ90" s="6">
        <f t="shared" ref="AZ90" si="637">IF(AZ$4-$H$4=$D81,$D84*$D89,0)</f>
        <v>0</v>
      </c>
      <c r="BA90" s="6">
        <f t="shared" ref="BA90" si="638">IF(BA$4-$H$4=$D81,$D84*$D89,0)</f>
        <v>0</v>
      </c>
      <c r="BB90" s="6">
        <f t="shared" ref="BB90" si="639">IF(BB$4-$H$4=$D81,$D84*$D89,0)</f>
        <v>0</v>
      </c>
      <c r="BC90" s="6">
        <f t="shared" ref="BC90" si="640">IF(BC$4-$H$4=$D81,$D84*$D89,0)</f>
        <v>0</v>
      </c>
      <c r="BD90" s="6">
        <f t="shared" ref="BD90" si="641">IF(BD$4-$H$4=$D81,$D84*$D89,0)</f>
        <v>320000000</v>
      </c>
      <c r="BE90" s="6">
        <f t="shared" ref="BE90" si="642">IF(BE$4-$H$4=$D81,$D84*$D89,0)</f>
        <v>0</v>
      </c>
      <c r="BF90" s="6">
        <f t="shared" ref="BF90" si="643">IF(BF$4-$H$4=$D81,$D84*$D89,0)</f>
        <v>0</v>
      </c>
      <c r="BG90" s="6">
        <f t="shared" ref="BG90" si="644">IF(BG$4-$H$4=$D81,$D84*$D89,0)</f>
        <v>0</v>
      </c>
      <c r="BH90" s="6">
        <f t="shared" ref="BH90" si="645">IF(BH$4-$H$4=$D81,$D84*$D89,0)</f>
        <v>0</v>
      </c>
      <c r="BI90" s="6">
        <f t="shared" ref="BI90" si="646">IF(BI$4-$H$4=$D81,$D84*$D89,0)</f>
        <v>0</v>
      </c>
      <c r="BJ90" s="6">
        <f t="shared" ref="BJ90" si="647">IF(BJ$4-$H$4=$D81,$D84*$D89,0)</f>
        <v>0</v>
      </c>
      <c r="BK90" s="6">
        <f t="shared" ref="BK90" si="648">IF(BK$4-$H$4=$D81,$D84*$D89,0)</f>
        <v>0</v>
      </c>
      <c r="BL90" s="6">
        <f t="shared" ref="BL90" si="649">IF(BL$4-$H$4=$D81,$D84*$D89,0)</f>
        <v>0</v>
      </c>
      <c r="BM90" s="6">
        <f t="shared" ref="BM90" si="650">IF(BM$4-$H$4=$D81,$D84*$D89,0)</f>
        <v>0</v>
      </c>
      <c r="BN90" s="6">
        <f t="shared" ref="BN90" si="651">IF(BN$4-$H$4=$D81,$D84*$D89,0)</f>
        <v>0</v>
      </c>
      <c r="BO90" s="6">
        <f t="shared" ref="BO90" si="652">IF(BO$4-$H$4=$D81,$D84*$D89,0)</f>
        <v>0</v>
      </c>
      <c r="BP90" s="6">
        <f t="shared" ref="BP90" si="653">IF(BP$4-$H$4=$D81,$D84*$D89,0)</f>
        <v>0</v>
      </c>
      <c r="BQ90" s="6">
        <f t="shared" ref="BQ90" si="654">IF(BQ$4-$H$4=$D81,$D84*$D89,0)</f>
        <v>0</v>
      </c>
      <c r="BR90" s="6">
        <f t="shared" ref="BR90" si="655">IF(BR$4-$H$4=$D81,$D84*$D89,0)</f>
        <v>0</v>
      </c>
      <c r="BS90" s="6">
        <f t="shared" ref="BS90" si="656">IF(BS$4-$H$4=$D81,$D84*$D89,0)</f>
        <v>0</v>
      </c>
      <c r="BT90" s="6">
        <f t="shared" ref="BT90" si="657">IF(BT$4-$H$4=$D81,$D84*$D89,0)</f>
        <v>0</v>
      </c>
      <c r="BU90" s="6">
        <f t="shared" ref="BU90" si="658">IF(BU$4-$H$4=$D81,$D84*$D89,0)</f>
        <v>0</v>
      </c>
      <c r="BV90" s="6">
        <f t="shared" ref="BV90" si="659">IF(BV$4-$H$4=$D81,$D84*$D89,0)</f>
        <v>0</v>
      </c>
      <c r="BW90" s="6">
        <f t="shared" ref="BW90" si="660">IF(BW$4-$H$4=$D81,$D84*$D89,0)</f>
        <v>0</v>
      </c>
      <c r="BX90" s="6">
        <f t="shared" ref="BX90" si="661">IF(BX$4-$H$4=$D81,$D84*$D89,0)</f>
        <v>0</v>
      </c>
      <c r="BY90" s="6">
        <f t="shared" ref="BY90" si="662">IF(BY$4-$H$4=$D81,$D84*$D89,0)</f>
        <v>0</v>
      </c>
      <c r="BZ90" s="6">
        <f t="shared" ref="BZ90" si="663">IF(BZ$4-$H$4=$D81,$D84*$D89,0)</f>
        <v>0</v>
      </c>
      <c r="CA90" s="6">
        <f t="shared" ref="CA90" si="664">IF(CA$4-$H$4=$D81,$D84*$D89,0)</f>
        <v>0</v>
      </c>
      <c r="CB90" s="6">
        <f t="shared" ref="CB90" si="665">IF(CB$4-$H$4=$D81,$D84*$D89,0)</f>
        <v>0</v>
      </c>
      <c r="CC90" s="6">
        <f t="shared" ref="CC90" si="666">IF(CC$4-$H$4=$D81,$D84*$D89,0)</f>
        <v>0</v>
      </c>
      <c r="CD90" s="6">
        <f t="shared" ref="CD90" si="667">IF(CD$4-$H$4=$D81,$D84*$D89,0)</f>
        <v>0</v>
      </c>
      <c r="CE90" s="6">
        <f t="shared" ref="CE90" si="668">IF(CE$4-$H$4=$D81,$D84*$D89,0)</f>
        <v>0</v>
      </c>
      <c r="CF90" s="6">
        <f t="shared" ref="CF90" si="669">IF(CF$4-$H$4=$D81,$D84*$D89,0)</f>
        <v>0</v>
      </c>
      <c r="CG90" s="6">
        <f t="shared" ref="CG90" si="670">IF(CG$4-$H$4=$D81,$D84*$D89,0)</f>
        <v>0</v>
      </c>
      <c r="CH90" s="6">
        <f t="shared" ref="CH90" si="671">IF(CH$4-$H$4=$D81,$D84*$D89,0)</f>
        <v>0</v>
      </c>
      <c r="CI90" s="6">
        <f t="shared" ref="CI90" si="672">IF(CI$4-$H$4=$D81,$D84*$D89,0)</f>
        <v>0</v>
      </c>
      <c r="CJ90" s="6">
        <f t="shared" ref="CJ90" si="673">IF(CJ$4-$H$4=$D81,$D84*$D89,0)</f>
        <v>0</v>
      </c>
    </row>
    <row r="91" spans="1:88" x14ac:dyDescent="0.25">
      <c r="A91" s="4"/>
    </row>
    <row r="92" spans="1:88" x14ac:dyDescent="0.25">
      <c r="A92" s="4"/>
      <c r="B92" s="57" t="s">
        <v>16</v>
      </c>
      <c r="C92" s="58"/>
      <c r="D92" s="59">
        <f t="shared" ref="D92" si="674">SUM(H92:CJ92)</f>
        <v>666012782.25604033</v>
      </c>
      <c r="E92" s="57"/>
      <c r="F92" s="57"/>
      <c r="G92" s="60"/>
      <c r="H92" s="61">
        <f>IF(AND(H$4-$H$4&gt;0,H$4-$H$4&lt;=$D81),$D84*(1-$D89)*H87/4*POWER(1+H87/4,$D81)/(POWER(1+H87/4,$D81)-1),0)</f>
        <v>0</v>
      </c>
      <c r="I92" s="61">
        <f t="shared" ref="I92:BT92" si="675">IF(AND(I$4-$H$4&gt;0,I$4-$H$4&lt;=$D81),$D84*(1-$D89)*I87/4*POWER(1+I87/4,$D81)/(POWER(1+I87/4,$D81)-1),0)</f>
        <v>13875266.297000837</v>
      </c>
      <c r="J92" s="61">
        <f t="shared" si="675"/>
        <v>13875266.297000837</v>
      </c>
      <c r="K92" s="61">
        <f t="shared" si="675"/>
        <v>13875266.297000837</v>
      </c>
      <c r="L92" s="61">
        <f t="shared" si="675"/>
        <v>13875266.297000837</v>
      </c>
      <c r="M92" s="61">
        <f t="shared" si="675"/>
        <v>13875266.297000837</v>
      </c>
      <c r="N92" s="61">
        <f t="shared" si="675"/>
        <v>13875266.297000837</v>
      </c>
      <c r="O92" s="61">
        <f t="shared" si="675"/>
        <v>13875266.297000837</v>
      </c>
      <c r="P92" s="61">
        <f t="shared" si="675"/>
        <v>13875266.297000837</v>
      </c>
      <c r="Q92" s="61">
        <f t="shared" si="675"/>
        <v>13875266.297000837</v>
      </c>
      <c r="R92" s="61">
        <f t="shared" si="675"/>
        <v>13875266.297000837</v>
      </c>
      <c r="S92" s="61">
        <f t="shared" si="675"/>
        <v>13875266.297000837</v>
      </c>
      <c r="T92" s="61">
        <f t="shared" si="675"/>
        <v>13875266.297000837</v>
      </c>
      <c r="U92" s="61">
        <f t="shared" si="675"/>
        <v>13875266.297000837</v>
      </c>
      <c r="V92" s="61">
        <f t="shared" si="675"/>
        <v>13875266.297000837</v>
      </c>
      <c r="W92" s="61">
        <f t="shared" si="675"/>
        <v>13875266.297000837</v>
      </c>
      <c r="X92" s="61">
        <f t="shared" si="675"/>
        <v>13875266.297000837</v>
      </c>
      <c r="Y92" s="61">
        <f t="shared" si="675"/>
        <v>13875266.297000837</v>
      </c>
      <c r="Z92" s="61">
        <f t="shared" si="675"/>
        <v>13875266.297000837</v>
      </c>
      <c r="AA92" s="61">
        <f t="shared" si="675"/>
        <v>13875266.297000837</v>
      </c>
      <c r="AB92" s="61">
        <f t="shared" si="675"/>
        <v>13875266.297000837</v>
      </c>
      <c r="AC92" s="61">
        <f t="shared" si="675"/>
        <v>13875266.297000837</v>
      </c>
      <c r="AD92" s="61">
        <f t="shared" si="675"/>
        <v>13875266.297000837</v>
      </c>
      <c r="AE92" s="61">
        <f t="shared" si="675"/>
        <v>13875266.297000837</v>
      </c>
      <c r="AF92" s="61">
        <f t="shared" si="675"/>
        <v>13875266.297000837</v>
      </c>
      <c r="AG92" s="61">
        <f t="shared" si="675"/>
        <v>13875266.297000837</v>
      </c>
      <c r="AH92" s="61">
        <f t="shared" si="675"/>
        <v>13875266.297000837</v>
      </c>
      <c r="AI92" s="61">
        <f t="shared" si="675"/>
        <v>13875266.297000837</v>
      </c>
      <c r="AJ92" s="61">
        <f t="shared" si="675"/>
        <v>13875266.297000837</v>
      </c>
      <c r="AK92" s="61">
        <f t="shared" si="675"/>
        <v>13875266.297000837</v>
      </c>
      <c r="AL92" s="61">
        <f t="shared" si="675"/>
        <v>13875266.297000837</v>
      </c>
      <c r="AM92" s="61">
        <f t="shared" si="675"/>
        <v>13875266.297000837</v>
      </c>
      <c r="AN92" s="61">
        <f t="shared" si="675"/>
        <v>13875266.297000837</v>
      </c>
      <c r="AO92" s="61">
        <f t="shared" si="675"/>
        <v>13875266.297000837</v>
      </c>
      <c r="AP92" s="61">
        <f t="shared" si="675"/>
        <v>13875266.297000837</v>
      </c>
      <c r="AQ92" s="61">
        <f t="shared" si="675"/>
        <v>13875266.297000837</v>
      </c>
      <c r="AR92" s="61">
        <f t="shared" si="675"/>
        <v>13875266.297000837</v>
      </c>
      <c r="AS92" s="61">
        <f t="shared" si="675"/>
        <v>13875266.297000837</v>
      </c>
      <c r="AT92" s="61">
        <f t="shared" si="675"/>
        <v>13875266.297000837</v>
      </c>
      <c r="AU92" s="61">
        <f t="shared" si="675"/>
        <v>13875266.297000837</v>
      </c>
      <c r="AV92" s="61">
        <f t="shared" si="675"/>
        <v>13875266.297000837</v>
      </c>
      <c r="AW92" s="61">
        <f t="shared" si="675"/>
        <v>13875266.297000837</v>
      </c>
      <c r="AX92" s="61">
        <f t="shared" si="675"/>
        <v>13875266.297000837</v>
      </c>
      <c r="AY92" s="61">
        <f t="shared" si="675"/>
        <v>13875266.297000837</v>
      </c>
      <c r="AZ92" s="61">
        <f t="shared" si="675"/>
        <v>13875266.297000837</v>
      </c>
      <c r="BA92" s="61">
        <f t="shared" si="675"/>
        <v>13875266.297000837</v>
      </c>
      <c r="BB92" s="61">
        <f t="shared" si="675"/>
        <v>13875266.297000837</v>
      </c>
      <c r="BC92" s="61">
        <f t="shared" si="675"/>
        <v>13875266.297000837</v>
      </c>
      <c r="BD92" s="61">
        <f t="shared" si="675"/>
        <v>13875266.297000837</v>
      </c>
      <c r="BE92" s="61">
        <f t="shared" si="675"/>
        <v>0</v>
      </c>
      <c r="BF92" s="61">
        <f t="shared" si="675"/>
        <v>0</v>
      </c>
      <c r="BG92" s="61">
        <f t="shared" si="675"/>
        <v>0</v>
      </c>
      <c r="BH92" s="61">
        <f t="shared" si="675"/>
        <v>0</v>
      </c>
      <c r="BI92" s="61">
        <f t="shared" si="675"/>
        <v>0</v>
      </c>
      <c r="BJ92" s="61">
        <f t="shared" si="675"/>
        <v>0</v>
      </c>
      <c r="BK92" s="61">
        <f t="shared" si="675"/>
        <v>0</v>
      </c>
      <c r="BL92" s="61">
        <f t="shared" si="675"/>
        <v>0</v>
      </c>
      <c r="BM92" s="61">
        <f t="shared" si="675"/>
        <v>0</v>
      </c>
      <c r="BN92" s="61">
        <f t="shared" si="675"/>
        <v>0</v>
      </c>
      <c r="BO92" s="61">
        <f t="shared" si="675"/>
        <v>0</v>
      </c>
      <c r="BP92" s="61">
        <f t="shared" si="675"/>
        <v>0</v>
      </c>
      <c r="BQ92" s="61">
        <f t="shared" si="675"/>
        <v>0</v>
      </c>
      <c r="BR92" s="61">
        <f t="shared" si="675"/>
        <v>0</v>
      </c>
      <c r="BS92" s="61">
        <f t="shared" si="675"/>
        <v>0</v>
      </c>
      <c r="BT92" s="61">
        <f t="shared" si="675"/>
        <v>0</v>
      </c>
      <c r="BU92" s="61">
        <f t="shared" ref="BU92:CJ92" si="676">IF(AND(BU$4-$H$4&gt;0,BU$4-$H$4&lt;=$D81),$D84*(1-$D89)*BU87/4*POWER(1+BU87/4,$D81)/(POWER(1+BU87/4,$D81)-1),0)</f>
        <v>0</v>
      </c>
      <c r="BV92" s="61">
        <f t="shared" si="676"/>
        <v>0</v>
      </c>
      <c r="BW92" s="61">
        <f t="shared" si="676"/>
        <v>0</v>
      </c>
      <c r="BX92" s="61">
        <f t="shared" si="676"/>
        <v>0</v>
      </c>
      <c r="BY92" s="61">
        <f t="shared" si="676"/>
        <v>0</v>
      </c>
      <c r="BZ92" s="61">
        <f t="shared" si="676"/>
        <v>0</v>
      </c>
      <c r="CA92" s="61">
        <f t="shared" si="676"/>
        <v>0</v>
      </c>
      <c r="CB92" s="61">
        <f t="shared" si="676"/>
        <v>0</v>
      </c>
      <c r="CC92" s="61">
        <f t="shared" si="676"/>
        <v>0</v>
      </c>
      <c r="CD92" s="61">
        <f t="shared" si="676"/>
        <v>0</v>
      </c>
      <c r="CE92" s="61">
        <f t="shared" si="676"/>
        <v>0</v>
      </c>
      <c r="CF92" s="61">
        <f t="shared" si="676"/>
        <v>0</v>
      </c>
      <c r="CG92" s="61">
        <f t="shared" si="676"/>
        <v>0</v>
      </c>
      <c r="CH92" s="61">
        <f t="shared" si="676"/>
        <v>0</v>
      </c>
      <c r="CI92" s="61">
        <f t="shared" si="676"/>
        <v>0</v>
      </c>
      <c r="CJ92" s="61">
        <f t="shared" si="676"/>
        <v>0</v>
      </c>
    </row>
    <row r="93" spans="1:88" s="4" customFormat="1" x14ac:dyDescent="0.25">
      <c r="B93" s="35" t="s">
        <v>17</v>
      </c>
      <c r="C93" s="33"/>
      <c r="D93" s="51">
        <f>SUM(H93:CJ93)</f>
        <v>404892782.25604492</v>
      </c>
      <c r="E93" s="35"/>
      <c r="F93" s="35"/>
      <c r="G93" s="33"/>
      <c r="H93" s="37">
        <f>IF(AND(H$4-$H$4&gt;0,H$4-$H$4&lt;=$D81),($D84-SUM($G94:G94))*H87/4,0)</f>
        <v>0</v>
      </c>
      <c r="I93" s="37">
        <f>IF(AND(I$4-$H$4&gt;0,I$4-$H$4&lt;=$D81),($D84-SUM($G94:H94))*I87/4,0)</f>
        <v>11400000</v>
      </c>
      <c r="J93" s="37">
        <f>IF(AND(J$4-$H$4&gt;0,J$4-$H$4&lt;=$D81),($D84-SUM($G94:I94))*J87/4,0)</f>
        <v>11299747.455267739</v>
      </c>
      <c r="K93" s="37">
        <f>IF(AND(K$4-$H$4&gt;0,K$4-$H$4&lt;=$D81),($D84-SUM($G94:J94))*K87/4,0)</f>
        <v>11198066.311773041</v>
      </c>
      <c r="L93" s="37">
        <f>IF(AND(L$4-$H$4&gt;0,L$4-$H$4&lt;=$D81),($D84-SUM($G94:K94))*L87/4,0)</f>
        <v>11094936.211983547</v>
      </c>
      <c r="M93" s="37">
        <f>IF(AND(M$4-$H$4&gt;0,M$4-$H$4&lt;=$D81),($D84-SUM($G94:L94))*M87/4,0)</f>
        <v>10990336.50827205</v>
      </c>
      <c r="N93" s="37">
        <f>IF(AND(N$4-$H$4&gt;0,N$4-$H$4&lt;=$D81),($D84-SUM($G94:M94))*N87/4,0)</f>
        <v>10884246.258782664</v>
      </c>
      <c r="O93" s="37">
        <f>IF(AND(O$4-$H$4&gt;0,O$4-$H$4&lt;=$D81),($D84-SUM($G94:N94))*O87/4,0)</f>
        <v>10776644.223238055</v>
      </c>
      <c r="P93" s="37">
        <f>IF(AND(P$4-$H$4&gt;0,P$4-$H$4&lt;=$D81),($D84-SUM($G94:O94))*P87/4,0)</f>
        <v>10667508.858686935</v>
      </c>
      <c r="Q93" s="37">
        <f>IF(AND(Q$4-$H$4&gt;0,Q$4-$H$4&lt;=$D81),($D84-SUM($G94:P94))*Q87/4,0)</f>
        <v>10556818.315190962</v>
      </c>
      <c r="R93" s="37">
        <f>IF(AND(R$4-$H$4&gt;0,R$4-$H$4&lt;=$D81),($D84-SUM($G94:Q94))*R87/4,0)</f>
        <v>10444550.431450171</v>
      </c>
      <c r="S93" s="37">
        <f>IF(AND(S$4-$H$4&gt;0,S$4-$H$4&lt;=$D81),($D84-SUM($G94:R94))*S87/4,0)</f>
        <v>10330682.730366075</v>
      </c>
      <c r="T93" s="37">
        <f>IF(AND(T$4-$H$4&gt;0,T$4-$H$4&lt;=$D81),($D84-SUM($G94:S94))*T87/4,0)</f>
        <v>10215192.414541529</v>
      </c>
      <c r="U93" s="37">
        <f>IF(AND(U$4-$H$4&gt;0,U$4-$H$4&lt;=$D81),($D84-SUM($G94:T94))*U87/4,0)</f>
        <v>10098056.361716485</v>
      </c>
      <c r="V93" s="37">
        <f>IF(AND(V$4-$H$4&gt;0,V$4-$H$4&lt;=$D81),($D84-SUM($G94:U94))*V87/4,0)</f>
        <v>9979251.1201386824</v>
      </c>
      <c r="W93" s="37">
        <f>IF(AND(W$4-$H$4&gt;0,W$4-$H$4&lt;=$D81),($D84-SUM($G94:V94))*W87/4,0)</f>
        <v>9858752.9038683958</v>
      </c>
      <c r="X93" s="37">
        <f>IF(AND(X$4-$H$4&gt;0,X$4-$H$4&lt;=$D81),($D84-SUM($G94:W94))*X87/4,0)</f>
        <v>9736537.5880162586</v>
      </c>
      <c r="Y93" s="37">
        <f>IF(AND(Y$4-$H$4&gt;0,Y$4-$H$4&lt;=$D81),($D84-SUM($G94:X94))*Y87/4,0)</f>
        <v>9612580.7039132286</v>
      </c>
      <c r="Z93" s="37">
        <f>IF(AND(Z$4-$H$4&gt;0,Z$4-$H$4&lt;=$D81),($D84-SUM($G94:Y94))*Z87/4,0)</f>
        <v>9486857.434211731</v>
      </c>
      <c r="AA93" s="37">
        <f>IF(AND(AA$4-$H$4&gt;0,AA$4-$H$4&lt;=$D81),($D84-SUM($G94:Z94))*AA87/4,0)</f>
        <v>9359342.6079169847</v>
      </c>
      <c r="AB93" s="37">
        <f>IF(AND(AB$4-$H$4&gt;0,AB$4-$H$4&lt;=$D81),($D84-SUM($G94:AA94))*AB87/4,0)</f>
        <v>9230010.6953475419</v>
      </c>
      <c r="AC93" s="37">
        <f>IF(AND(AC$4-$H$4&gt;0,AC$4-$H$4&lt;=$D81),($D84-SUM($G94:AB94))*AC87/4,0)</f>
        <v>9098835.8030239809</v>
      </c>
      <c r="AD93" s="37">
        <f>IF(AND(AD$4-$H$4&gt;0,AD$4-$H$4&lt;=$D81),($D84-SUM($G94:AC94))*AD87/4,0)</f>
        <v>8965791.6684848107</v>
      </c>
      <c r="AE93" s="37">
        <f>IF(AND(AE$4-$H$4&gt;0,AE$4-$H$4&lt;=$D81),($D84-SUM($G94:AD94))*AE87/4,0)</f>
        <v>8830851.6550284568</v>
      </c>
      <c r="AF93" s="37">
        <f>IF(AND(AF$4-$H$4&gt;0,AF$4-$H$4&lt;=$D81),($D84-SUM($G94:AE94))*AF87/4,0)</f>
        <v>8693988.7463803515</v>
      </c>
      <c r="AG93" s="37">
        <f>IF(AND(AG$4-$H$4&gt;0,AG$4-$H$4&lt;=$D81),($D84-SUM($G94:AF94))*AG87/4,0)</f>
        <v>8555175.541284008</v>
      </c>
      <c r="AH93" s="37">
        <f>IF(AND(AH$4-$H$4&gt;0,AH$4-$H$4&lt;=$D81),($D84-SUM($G94:AG94))*AH87/4,0)</f>
        <v>8414384.2480150443</v>
      </c>
      <c r="AI93" s="37">
        <f>IF(AND(AI$4-$H$4&gt;0,AI$4-$H$4&lt;=$D81),($D84-SUM($G94:AH94))*AI87/4,0)</f>
        <v>8271586.6788169974</v>
      </c>
      <c r="AJ93" s="37">
        <f>IF(AND(AJ$4-$H$4&gt;0,AJ$4-$H$4&lt;=$D81),($D84-SUM($G94:AI94))*AJ87/4,0)</f>
        <v>8126754.2442578776</v>
      </c>
      <c r="AK93" s="37">
        <f>IF(AND(AK$4-$H$4&gt;0,AK$4-$H$4&lt;=$D81),($D84-SUM($G94:AJ94))*AK87/4,0)</f>
        <v>7979857.9475062909</v>
      </c>
      <c r="AL93" s="37">
        <f>IF(AND(AL$4-$H$4&gt;0,AL$4-$H$4&lt;=$D81),($D84-SUM($G94:AK94))*AL87/4,0)</f>
        <v>7830868.3785259929</v>
      </c>
      <c r="AM93" s="37">
        <f>IF(AND(AM$4-$H$4&gt;0,AM$4-$H$4&lt;=$D81),($D84-SUM($G94:AL94))*AM87/4,0)</f>
        <v>7679755.7081877273</v>
      </c>
      <c r="AN93" s="37">
        <f>IF(AND(AN$4-$H$4&gt;0,AN$4-$H$4&lt;=$D81),($D84-SUM($G94:AM94))*AN87/4,0)</f>
        <v>7526489.6822971394</v>
      </c>
      <c r="AO93" s="37">
        <f>IF(AND(AO$4-$H$4&gt;0,AO$4-$H$4&lt;=$D81),($D84-SUM($G94:AN94))*AO87/4,0)</f>
        <v>7371039.6155376118</v>
      </c>
      <c r="AP93" s="37">
        <f>IF(AND(AP$4-$H$4&gt;0,AP$4-$H$4&lt;=$D81),($D84-SUM($G94:AO94))*AP87/4,0)</f>
        <v>7213374.3853267599</v>
      </c>
      <c r="AQ93" s="37">
        <f>IF(AND(AQ$4-$H$4&gt;0,AQ$4-$H$4&lt;=$D81),($D84-SUM($G94:AP94))*AQ87/4,0)</f>
        <v>7053462.425585405</v>
      </c>
      <c r="AR93" s="37">
        <f>IF(AND(AR$4-$H$4&gt;0,AR$4-$H$4&lt;=$D81),($D84-SUM($G94:AQ94))*AR87/4,0)</f>
        <v>6891271.7204177342</v>
      </c>
      <c r="AS93" s="37">
        <f>IF(AND(AS$4-$H$4&gt;0,AS$4-$H$4&lt;=$D81),($D84-SUM($G94:AR94))*AS87/4,0)</f>
        <v>6726769.7977014259</v>
      </c>
      <c r="AT93" s="37">
        <f>IF(AND(AT$4-$H$4&gt;0,AT$4-$H$4&lt;=$D81),($D84-SUM($G94:AS94))*AT87/4,0)</f>
        <v>6559923.7225864092</v>
      </c>
      <c r="AU93" s="37">
        <f>IF(AND(AU$4-$H$4&gt;0,AU$4-$H$4&lt;=$D81),($D84-SUM($G94:AT94))*AU87/4,0)</f>
        <v>6390700.0909010032</v>
      </c>
      <c r="AV93" s="37">
        <f>IF(AND(AV$4-$H$4&gt;0,AV$4-$H$4&lt;=$D81),($D84-SUM($G94:AU94))*AV87/4,0)</f>
        <v>6219065.0224640807</v>
      </c>
      <c r="AW93" s="37">
        <f>IF(AND(AW$4-$H$4&gt;0,AW$4-$H$4&lt;=$D81),($D84-SUM($G94:AV94))*AW87/4,0)</f>
        <v>6044984.154301933</v>
      </c>
      <c r="AX93" s="37">
        <f>IF(AND(AX$4-$H$4&gt;0,AX$4-$H$4&lt;=$D81),($D84-SUM($G94:AW94))*AX87/4,0)</f>
        <v>5868422.6337684738</v>
      </c>
      <c r="AY93" s="37">
        <f>IF(AND(AY$4-$H$4&gt;0,AY$4-$H$4&lt;=$D81),($D84-SUM($G94:AX94))*AY87/4,0)</f>
        <v>5689345.1115674125</v>
      </c>
      <c r="AZ93" s="37">
        <f>IF(AND(AZ$4-$H$4&gt;0,AZ$4-$H$4&lt;=$D81),($D84-SUM($G94:AY94))*AZ87/4,0)</f>
        <v>5507715.7346749855</v>
      </c>
      <c r="BA93" s="37">
        <f>IF(AND(BA$4-$H$4&gt;0,BA$4-$H$4&lt;=$D81),($D84-SUM($G94:AZ94))*BA87/4,0)</f>
        <v>5323498.1391618419</v>
      </c>
      <c r="BB93" s="37">
        <f>IF(AND(BB$4-$H$4&gt;0,BB$4-$H$4&lt;=$D81),($D84-SUM($G94:BA94))*BB87/4,0)</f>
        <v>5136655.4429126363</v>
      </c>
      <c r="BC93" s="37">
        <f>IF(AND(BC$4-$H$4&gt;0,BC$4-$H$4&lt;=$D81),($D84-SUM($G94:BB94))*BC87/4,0)</f>
        <v>4947150.2382418802</v>
      </c>
      <c r="BD93" s="37">
        <f>IF(AND(BD$4-$H$4&gt;0,BD$4-$H$4&lt;=$D81),($D84-SUM($G94:BC94))*BD87/4,0)</f>
        <v>4754944.5844045645</v>
      </c>
      <c r="BE93" s="37">
        <f>IF(AND(BE$4-$H$4&gt;0,BE$4-$H$4&lt;=$D81),($D84-SUM($G94:BD94))*BE87/4,0)</f>
        <v>0</v>
      </c>
      <c r="BF93" s="37">
        <f>IF(AND(BF$4-$H$4&gt;0,BF$4-$H$4&lt;=$D81),($D84-SUM($G94:BE94))*BF87/4,0)</f>
        <v>0</v>
      </c>
      <c r="BG93" s="37">
        <f>IF(AND(BG$4-$H$4&gt;0,BG$4-$H$4&lt;=$D81),($D84-SUM($G94:BF94))*BG87/4,0)</f>
        <v>0</v>
      </c>
      <c r="BH93" s="37">
        <f>IF(AND(BH$4-$H$4&gt;0,BH$4-$H$4&lt;=$D81),($D84-SUM($G94:BG94))*BH87/4,0)</f>
        <v>0</v>
      </c>
      <c r="BI93" s="37">
        <f>IF(AND(BI$4-$H$4&gt;0,BI$4-$H$4&lt;=$D81),($D84-SUM($G94:BH94))*BI87/4,0)</f>
        <v>0</v>
      </c>
      <c r="BJ93" s="37">
        <f>IF(AND(BJ$4-$H$4&gt;0,BJ$4-$H$4&lt;=$D81),($D84-SUM($G94:BI94))*BJ87/4,0)</f>
        <v>0</v>
      </c>
      <c r="BK93" s="37">
        <f>IF(AND(BK$4-$H$4&gt;0,BK$4-$H$4&lt;=$D81),($D84-SUM($G94:BJ94))*BK87/4,0)</f>
        <v>0</v>
      </c>
      <c r="BL93" s="37">
        <f>IF(AND(BL$4-$H$4&gt;0,BL$4-$H$4&lt;=$D81),($D84-SUM($G94:BK94))*BL87/4,0)</f>
        <v>0</v>
      </c>
      <c r="BM93" s="37">
        <f>IF(AND(BM$4-$H$4&gt;0,BM$4-$H$4&lt;=$D81),($D84-SUM($G94:BL94))*BM87/4,0)</f>
        <v>0</v>
      </c>
      <c r="BN93" s="37">
        <f>IF(AND(BN$4-$H$4&gt;0,BN$4-$H$4&lt;=$D81),($D84-SUM($G94:BM94))*BN87/4,0)</f>
        <v>0</v>
      </c>
      <c r="BO93" s="37">
        <f>IF(AND(BO$4-$H$4&gt;0,BO$4-$H$4&lt;=$D81),($D84-SUM($G94:BN94))*BO87/4,0)</f>
        <v>0</v>
      </c>
      <c r="BP93" s="37">
        <f>IF(AND(BP$4-$H$4&gt;0,BP$4-$H$4&lt;=$D81),($D84-SUM($G94:BO94))*BP87/4,0)</f>
        <v>0</v>
      </c>
      <c r="BQ93" s="37">
        <f>IF(AND(BQ$4-$H$4&gt;0,BQ$4-$H$4&lt;=$D81),($D84-SUM($G94:BP94))*BQ87/4,0)</f>
        <v>0</v>
      </c>
      <c r="BR93" s="37">
        <f>IF(AND(BR$4-$H$4&gt;0,BR$4-$H$4&lt;=$D81),($D84-SUM($G94:BQ94))*BR87/4,0)</f>
        <v>0</v>
      </c>
      <c r="BS93" s="37">
        <f>IF(AND(BS$4-$H$4&gt;0,BS$4-$H$4&lt;=$D81),($D84-SUM($G94:BR94))*BS87/4,0)</f>
        <v>0</v>
      </c>
      <c r="BT93" s="37">
        <f>IF(AND(BT$4-$H$4&gt;0,BT$4-$H$4&lt;=$D81),($D84-SUM($G94:BS94))*BT87/4,0)</f>
        <v>0</v>
      </c>
      <c r="BU93" s="37">
        <f>IF(AND(BU$4-$H$4&gt;0,BU$4-$H$4&lt;=$D81),($D84-SUM($G94:BT94))*BU87/4,0)</f>
        <v>0</v>
      </c>
      <c r="BV93" s="37">
        <f>IF(AND(BV$4-$H$4&gt;0,BV$4-$H$4&lt;=$D81),($D84-SUM($G94:BU94))*BV87/4,0)</f>
        <v>0</v>
      </c>
      <c r="BW93" s="37">
        <f>IF(AND(BW$4-$H$4&gt;0,BW$4-$H$4&lt;=$D81),($D84-SUM($G94:BV94))*BW87/4,0)</f>
        <v>0</v>
      </c>
      <c r="BX93" s="37">
        <f>IF(AND(BX$4-$H$4&gt;0,BX$4-$H$4&lt;=$D81),($D84-SUM($G94:BW94))*BX87/4,0)</f>
        <v>0</v>
      </c>
      <c r="BY93" s="37">
        <f>IF(AND(BY$4-$H$4&gt;0,BY$4-$H$4&lt;=$D81),($D84-SUM($G94:BX94))*BY87/4,0)</f>
        <v>0</v>
      </c>
      <c r="BZ93" s="37">
        <f>IF(AND(BZ$4-$H$4&gt;0,BZ$4-$H$4&lt;=$D81),($D84-SUM($G94:BY94))*BZ87/4,0)</f>
        <v>0</v>
      </c>
      <c r="CA93" s="37">
        <f>IF(AND(CA$4-$H$4&gt;0,CA$4-$H$4&lt;=$D81),($D84-SUM($G94:BZ94))*CA87/4,0)</f>
        <v>0</v>
      </c>
      <c r="CB93" s="37">
        <f>IF(AND(CB$4-$H$4&gt;0,CB$4-$H$4&lt;=$D81),($D84-SUM($G94:CA94))*CB87/4,0)</f>
        <v>0</v>
      </c>
      <c r="CC93" s="37">
        <f>IF(AND(CC$4-$H$4&gt;0,CC$4-$H$4&lt;=$D81),($D84-SUM($G94:CB94))*CC87/4,0)</f>
        <v>0</v>
      </c>
      <c r="CD93" s="37">
        <f>IF(AND(CD$4-$H$4&gt;0,CD$4-$H$4&lt;=$D81),($D84-SUM($G94:CC94))*CD87/4,0)</f>
        <v>0</v>
      </c>
      <c r="CE93" s="37">
        <f>IF(AND(CE$4-$H$4&gt;0,CE$4-$H$4&lt;=$D81),($D84-SUM($G94:CD94))*CE87/4,0)</f>
        <v>0</v>
      </c>
      <c r="CF93" s="37">
        <f>IF(AND(CF$4-$H$4&gt;0,CF$4-$H$4&lt;=$D81),($D84-SUM($G94:CE94))*CF87/4,0)</f>
        <v>0</v>
      </c>
      <c r="CG93" s="37">
        <f>IF(AND(CG$4-$H$4&gt;0,CG$4-$H$4&lt;=$D81),($D84-SUM($G94:CF94))*CG87/4,0)</f>
        <v>0</v>
      </c>
      <c r="CH93" s="37">
        <f>IF(AND(CH$4-$H$4&gt;0,CH$4-$H$4&lt;=$D81),($D84-SUM($G94:CG94))*CH87/4,0)</f>
        <v>0</v>
      </c>
      <c r="CI93" s="37">
        <f>IF(AND(CI$4-$H$4&gt;0,CI$4-$H$4&lt;=$D81),($D84-SUM($G94:CH94))*CI87/4,0)</f>
        <v>0</v>
      </c>
      <c r="CJ93" s="37">
        <f>IF(AND(CJ$4-$H$4&gt;0,CJ$4-$H$4&lt;=$D81),($D84-SUM($G94:CI94))*CJ87/4,0)</f>
        <v>0</v>
      </c>
    </row>
    <row r="94" spans="1:88" s="4" customFormat="1" x14ac:dyDescent="0.25">
      <c r="B94" s="35" t="s">
        <v>14</v>
      </c>
      <c r="C94" s="33"/>
      <c r="D94" s="51">
        <f t="shared" ref="D94" si="677">SUM(H94:CJ94)</f>
        <v>480000000</v>
      </c>
      <c r="E94" s="35"/>
      <c r="F94" s="35"/>
      <c r="G94" s="33"/>
      <c r="H94" s="37">
        <f>IF(H$4=$D81,$D84*(1-$D89)-SUM($G94:G94),IF(AND(H$4-$H$4&gt;0,H$4-$H$4&lt;=$D81),H92-IF(AND(H$4-$H$4&gt;0,H$4-$H$4&lt;=$D81),($D84-$D90-SUM($G94:G94))*H87/4,0),0))</f>
        <v>0</v>
      </c>
      <c r="I94" s="37">
        <f>IF(I$4=$D81,$D84*(1-$D89)-SUM($G94:H94),IF(AND(I$4-$H$4&gt;0,I$4-$H$4&lt;=$D81),I92-IF(AND(I$4-$H$4&gt;0,I$4-$H$4&lt;=$D81),($D84-$D90-SUM($G94:H94))*I87/4,0),0))</f>
        <v>7035266.2970008366</v>
      </c>
      <c r="J94" s="37">
        <f>IF(J$4=$D81,$D84*(1-$D89)-SUM($G94:I94),IF(AND(J$4-$H$4&gt;0,J$4-$H$4&lt;=$D81),J92-IF(AND(J$4-$H$4&gt;0,J$4-$H$4&lt;=$D81),($D84-$D90-SUM($G94:I94))*J87/4,0),0))</f>
        <v>7135518.841733098</v>
      </c>
      <c r="K94" s="37">
        <f>IF(K$4=$D81,$D84*(1-$D89)-SUM($G94:J94),IF(AND(K$4-$H$4&gt;0,K$4-$H$4&lt;=$D81),K92-IF(AND(K$4-$H$4&gt;0,K$4-$H$4&lt;=$D81),($D84-$D90-SUM($G94:J94))*K87/4,0),0))</f>
        <v>7237199.9852277944</v>
      </c>
      <c r="L94" s="37">
        <f>IF(L$4=$D81,$D84*(1-$D89)-SUM($G94:K94),IF(AND(L$4-$H$4&gt;0,L$4-$H$4&lt;=$D81),L92-IF(AND(L$4-$H$4&gt;0,L$4-$H$4&lt;=$D81),($D84-$D90-SUM($G94:K94))*L87/4,0),0))</f>
        <v>7340330.0850172909</v>
      </c>
      <c r="M94" s="37">
        <f>IF(M$4=$D81,$D84*(1-$D89)-SUM($G94:L94),IF(AND(M$4-$H$4&gt;0,M$4-$H$4&lt;=$D81),M92-IF(AND(M$4-$H$4&gt;0,M$4-$H$4&lt;=$D81),($D84-$D90-SUM($G94:L94))*M87/4,0),0))</f>
        <v>7444929.7887287876</v>
      </c>
      <c r="N94" s="37">
        <f>IF(N$4=$D81,$D84*(1-$D89)-SUM($G94:M94),IF(AND(N$4-$H$4&gt;0,N$4-$H$4&lt;=$D81),N92-IF(AND(N$4-$H$4&gt;0,N$4-$H$4&lt;=$D81),($D84-$D90-SUM($G94:M94))*N87/4,0),0))</f>
        <v>7551020.0382181723</v>
      </c>
      <c r="O94" s="37">
        <f>IF(O$4=$D81,$D84*(1-$D89)-SUM($G94:N94),IF(AND(O$4-$H$4&gt;0,O$4-$H$4&lt;=$D81),O92-IF(AND(O$4-$H$4&gt;0,O$4-$H$4&lt;=$D81),($D84-$D90-SUM($G94:N94))*O87/4,0),0))</f>
        <v>7658622.0737627819</v>
      </c>
      <c r="P94" s="37">
        <f>IF(P$4=$D81,$D84*(1-$D89)-SUM($G94:O94),IF(AND(P$4-$H$4&gt;0,P$4-$H$4&lt;=$D81),P92-IF(AND(P$4-$H$4&gt;0,P$4-$H$4&lt;=$D81),($D84-$D90-SUM($G94:O94))*P87/4,0),0))</f>
        <v>7767757.4383139014</v>
      </c>
      <c r="Q94" s="37">
        <f>IF(Q$4=$D81,$D84*(1-$D89)-SUM($G94:P94),IF(AND(Q$4-$H$4&gt;0,Q$4-$H$4&lt;=$D81),Q92-IF(AND(Q$4-$H$4&gt;0,Q$4-$H$4&lt;=$D81),($D84-$D90-SUM($G94:P94))*Q87/4,0),0))</f>
        <v>7878447.9818098741</v>
      </c>
      <c r="R94" s="37">
        <f>IF(R$4=$D81,$D84*(1-$D89)-SUM($G94:Q94),IF(AND(R$4-$H$4&gt;0,R$4-$H$4&lt;=$D81),R92-IF(AND(R$4-$H$4&gt;0,R$4-$H$4&lt;=$D81),($D84-$D90-SUM($G94:Q94))*R87/4,0),0))</f>
        <v>7990715.8655506643</v>
      </c>
      <c r="S94" s="37">
        <f>IF(S$4=$D81,$D84*(1-$D89)-SUM($G94:R94),IF(AND(S$4-$H$4&gt;0,S$4-$H$4&lt;=$D81),S92-IF(AND(S$4-$H$4&gt;0,S$4-$H$4&lt;=$D81),($D84-$D90-SUM($G94:R94))*S87/4,0),0))</f>
        <v>8104583.5666347621</v>
      </c>
      <c r="T94" s="37">
        <f>IF(T$4=$D81,$D84*(1-$D89)-SUM($G94:S94),IF(AND(T$4-$H$4&gt;0,T$4-$H$4&lt;=$D81),T92-IF(AND(T$4-$H$4&gt;0,T$4-$H$4&lt;=$D81),($D84-$D90-SUM($G94:S94))*T87/4,0),0))</f>
        <v>8220073.882459308</v>
      </c>
      <c r="U94" s="37">
        <f>IF(U$4=$D81,$D84*(1-$D89)-SUM($G94:T94),IF(AND(U$4-$H$4&gt;0,U$4-$H$4&lt;=$D81),U92-IF(AND(U$4-$H$4&gt;0,U$4-$H$4&lt;=$D81),($D84-$D90-SUM($G94:T94))*U87/4,0),0))</f>
        <v>8337209.9352843529</v>
      </c>
      <c r="V94" s="37">
        <f>IF(V$4=$D81,$D84*(1-$D89)-SUM($G94:U94),IF(AND(V$4-$H$4&gt;0,V$4-$H$4&lt;=$D81),V92-IF(AND(V$4-$H$4&gt;0,V$4-$H$4&lt;=$D81),($D84-$D90-SUM($G94:U94))*V87/4,0),0))</f>
        <v>8456015.1768621542</v>
      </c>
      <c r="W94" s="37">
        <f>IF(W$4=$D81,$D84*(1-$D89)-SUM($G94:V94),IF(AND(W$4-$H$4&gt;0,W$4-$H$4&lt;=$D81),W92-IF(AND(W$4-$H$4&gt;0,W$4-$H$4&lt;=$D81),($D84-$D90-SUM($G94:V94))*W87/4,0),0))</f>
        <v>8576513.3931324407</v>
      </c>
      <c r="X94" s="37">
        <f>IF(X$4=$D81,$D84*(1-$D89)-SUM($G94:W94),IF(AND(X$4-$H$4&gt;0,X$4-$H$4&lt;=$D81),X92-IF(AND(X$4-$H$4&gt;0,X$4-$H$4&lt;=$D81),($D84-$D90-SUM($G94:W94))*X87/4,0),0))</f>
        <v>8698728.7089845762</v>
      </c>
      <c r="Y94" s="37">
        <f>IF(Y$4=$D81,$D84*(1-$D89)-SUM($G94:X94),IF(AND(Y$4-$H$4&gt;0,Y$4-$H$4&lt;=$D81),Y92-IF(AND(Y$4-$H$4&gt;0,Y$4-$H$4&lt;=$D81),($D84-$D90-SUM($G94:X94))*Y87/4,0),0))</f>
        <v>8822685.593087608</v>
      </c>
      <c r="Z94" s="37">
        <f>IF(Z$4=$D81,$D84*(1-$D89)-SUM($G94:Y94),IF(AND(Z$4-$H$4&gt;0,Z$4-$H$4&lt;=$D81),Z92-IF(AND(Z$4-$H$4&gt;0,Z$4-$H$4&lt;=$D81),($D84-$D90-SUM($G94:Y94))*Z87/4,0),0))</f>
        <v>8948408.8627891056</v>
      </c>
      <c r="AA94" s="37">
        <f>IF(AA$4=$D81,$D84*(1-$D89)-SUM($G94:Z94),IF(AND(AA$4-$H$4&gt;0,AA$4-$H$4&lt;=$D81),AA92-IF(AND(AA$4-$H$4&gt;0,AA$4-$H$4&lt;=$D81),($D84-$D90-SUM($G94:Z94))*AA87/4,0),0))</f>
        <v>9075923.6890838519</v>
      </c>
      <c r="AB94" s="37">
        <f>IF(AB$4=$D81,$D84*(1-$D89)-SUM($G94:AA94),IF(AND(AB$4-$H$4&gt;0,AB$4-$H$4&lt;=$D81),AB92-IF(AND(AB$4-$H$4&gt;0,AB$4-$H$4&lt;=$D81),($D84-$D90-SUM($G94:AA94))*AB87/4,0),0))</f>
        <v>9205255.6016532965</v>
      </c>
      <c r="AC94" s="37">
        <f>IF(AC$4=$D81,$D84*(1-$D89)-SUM($G94:AB94),IF(AND(AC$4-$H$4&gt;0,AC$4-$H$4&lt;=$D81),AC92-IF(AND(AC$4-$H$4&gt;0,AC$4-$H$4&lt;=$D81),($D84-$D90-SUM($G94:AB94))*AC87/4,0),0))</f>
        <v>9336430.4939768557</v>
      </c>
      <c r="AD94" s="37">
        <f>IF(AD$4=$D81,$D84*(1-$D89)-SUM($G94:AC94),IF(AND(AD$4-$H$4&gt;0,AD$4-$H$4&lt;=$D81),AD92-IF(AND(AD$4-$H$4&gt;0,AD$4-$H$4&lt;=$D81),($D84-$D90-SUM($G94:AC94))*AD87/4,0),0))</f>
        <v>9469474.6285160258</v>
      </c>
      <c r="AE94" s="37">
        <f>IF(AE$4=$D81,$D84*(1-$D89)-SUM($G94:AD94),IF(AND(AE$4-$H$4&gt;0,AE$4-$H$4&lt;=$D81),AE92-IF(AND(AE$4-$H$4&gt;0,AE$4-$H$4&lt;=$D81),($D84-$D90-SUM($G94:AD94))*AE87/4,0),0))</f>
        <v>9604414.6419723779</v>
      </c>
      <c r="AF94" s="37">
        <f>IF(AF$4=$D81,$D84*(1-$D89)-SUM($G94:AE94),IF(AND(AF$4-$H$4&gt;0,AF$4-$H$4&lt;=$D81),AF92-IF(AND(AF$4-$H$4&gt;0,AF$4-$H$4&lt;=$D81),($D84-$D90-SUM($G94:AE94))*AF87/4,0),0))</f>
        <v>9741277.5506204851</v>
      </c>
      <c r="AG94" s="37">
        <f>IF(AG$4=$D81,$D84*(1-$D89)-SUM($G94:AF94),IF(AND(AG$4-$H$4&gt;0,AG$4-$H$4&lt;=$D81),AG92-IF(AND(AG$4-$H$4&gt;0,AG$4-$H$4&lt;=$D81),($D84-$D90-SUM($G94:AF94))*AG87/4,0),0))</f>
        <v>9880090.7557168268</v>
      </c>
      <c r="AH94" s="37">
        <f>IF(AH$4=$D81,$D84*(1-$D89)-SUM($G94:AG94),IF(AND(AH$4-$H$4&gt;0,AH$4-$H$4&lt;=$D81),AH92-IF(AND(AH$4-$H$4&gt;0,AH$4-$H$4&lt;=$D81),($D84-$D90-SUM($G94:AG94))*AH87/4,0),0))</f>
        <v>10020882.048985792</v>
      </c>
      <c r="AI94" s="37">
        <f>IF(AI$4=$D81,$D84*(1-$D89)-SUM($G94:AH94),IF(AND(AI$4-$H$4&gt;0,AI$4-$H$4&lt;=$D81),AI92-IF(AND(AI$4-$H$4&gt;0,AI$4-$H$4&lt;=$D81),($D84-$D90-SUM($G94:AH94))*AI87/4,0),0))</f>
        <v>10163679.61818384</v>
      </c>
      <c r="AJ94" s="37">
        <f>IF(AJ$4=$D81,$D84*(1-$D89)-SUM($G94:AI94),IF(AND(AJ$4-$H$4&gt;0,AJ$4-$H$4&lt;=$D81),AJ92-IF(AND(AJ$4-$H$4&gt;0,AJ$4-$H$4&lt;=$D81),($D84-$D90-SUM($G94:AI94))*AJ87/4,0),0))</f>
        <v>10308512.052742958</v>
      </c>
      <c r="AK94" s="37">
        <f>IF(AK$4=$D81,$D84*(1-$D89)-SUM($G94:AJ94),IF(AND(AK$4-$H$4&gt;0,AK$4-$H$4&lt;=$D81),AK92-IF(AND(AK$4-$H$4&gt;0,AK$4-$H$4&lt;=$D81),($D84-$D90-SUM($G94:AJ94))*AK87/4,0),0))</f>
        <v>10455408.349494547</v>
      </c>
      <c r="AL94" s="37">
        <f>IF(AL$4=$D81,$D84*(1-$D89)-SUM($G94:AK94),IF(AND(AL$4-$H$4&gt;0,AL$4-$H$4&lt;=$D81),AL92-IF(AND(AL$4-$H$4&gt;0,AL$4-$H$4&lt;=$D81),($D84-$D90-SUM($G94:AK94))*AL87/4,0),0))</f>
        <v>10604397.918474844</v>
      </c>
      <c r="AM94" s="37">
        <f>IF(AM$4=$D81,$D84*(1-$D89)-SUM($G94:AL94),IF(AND(AM$4-$H$4&gt;0,AM$4-$H$4&lt;=$D81),AM92-IF(AND(AM$4-$H$4&gt;0,AM$4-$H$4&lt;=$D81),($D84-$D90-SUM($G94:AL94))*AM87/4,0),0))</f>
        <v>10755510.588813111</v>
      </c>
      <c r="AN94" s="37">
        <f>IF(AN$4=$D81,$D84*(1-$D89)-SUM($G94:AM94),IF(AND(AN$4-$H$4&gt;0,AN$4-$H$4&lt;=$D81),AN92-IF(AND(AN$4-$H$4&gt;0,AN$4-$H$4&lt;=$D81),($D84-$D90-SUM($G94:AM94))*AN87/4,0),0))</f>
        <v>10908776.614703696</v>
      </c>
      <c r="AO94" s="37">
        <f>IF(AO$4=$D81,$D84*(1-$D89)-SUM($G94:AN94),IF(AND(AO$4-$H$4&gt;0,AO$4-$H$4&lt;=$D81),AO92-IF(AND(AO$4-$H$4&gt;0,AO$4-$H$4&lt;=$D81),($D84-$D90-SUM($G94:AN94))*AO87/4,0),0))</f>
        <v>11064226.681463225</v>
      </c>
      <c r="AP94" s="37">
        <f>IF(AP$4=$D81,$D84*(1-$D89)-SUM($G94:AO94),IF(AND(AP$4-$H$4&gt;0,AP$4-$H$4&lt;=$D81),AP92-IF(AND(AP$4-$H$4&gt;0,AP$4-$H$4&lt;=$D81),($D84-$D90-SUM($G94:AO94))*AP87/4,0),0))</f>
        <v>11221891.911674077</v>
      </c>
      <c r="AQ94" s="37">
        <f>IF(AQ$4=$D81,$D84*(1-$D89)-SUM($G94:AP94),IF(AND(AQ$4-$H$4&gt;0,AQ$4-$H$4&lt;=$D81),AQ92-IF(AND(AQ$4-$H$4&gt;0,AQ$4-$H$4&lt;=$D81),($D84-$D90-SUM($G94:AP94))*AQ87/4,0),0))</f>
        <v>11381803.871415433</v>
      </c>
      <c r="AR94" s="37">
        <f>IF(AR$4=$D81,$D84*(1-$D89)-SUM($G94:AQ94),IF(AND(AR$4-$H$4&gt;0,AR$4-$H$4&lt;=$D81),AR92-IF(AND(AR$4-$H$4&gt;0,AR$4-$H$4&lt;=$D81),($D84-$D90-SUM($G94:AQ94))*AR87/4,0),0))</f>
        <v>11543994.576583102</v>
      </c>
      <c r="AS94" s="37">
        <f>IF(AS$4=$D81,$D84*(1-$D89)-SUM($G94:AR94),IF(AND(AS$4-$H$4&gt;0,AS$4-$H$4&lt;=$D81),AS92-IF(AND(AS$4-$H$4&gt;0,AS$4-$H$4&lt;=$D81),($D84-$D90-SUM($G94:AR94))*AS87/4,0),0))</f>
        <v>11708496.499299411</v>
      </c>
      <c r="AT94" s="37">
        <f>IF(AT$4=$D81,$D84*(1-$D89)-SUM($G94:AS94),IF(AND(AT$4-$H$4&gt;0,AT$4-$H$4&lt;=$D81),AT92-IF(AND(AT$4-$H$4&gt;0,AT$4-$H$4&lt;=$D81),($D84-$D90-SUM($G94:AS94))*AT87/4,0),0))</f>
        <v>11875342.574414428</v>
      </c>
      <c r="AU94" s="37">
        <f>IF(AU$4=$D81,$D84*(1-$D89)-SUM($G94:AT94),IF(AND(AU$4-$H$4&gt;0,AU$4-$H$4&lt;=$D81),AU92-IF(AND(AU$4-$H$4&gt;0,AU$4-$H$4&lt;=$D81),($D84-$D90-SUM($G94:AT94))*AU87/4,0),0))</f>
        <v>12044566.206099834</v>
      </c>
      <c r="AV94" s="37">
        <f>IF(AV$4=$D81,$D84*(1-$D89)-SUM($G94:AU94),IF(AND(AV$4-$H$4&gt;0,AV$4-$H$4&lt;=$D81),AV92-IF(AND(AV$4-$H$4&gt;0,AV$4-$H$4&lt;=$D81),($D84-$D90-SUM($G94:AU94))*AV87/4,0),0))</f>
        <v>12216201.274536755</v>
      </c>
      <c r="AW94" s="37">
        <f>IF(AW$4=$D81,$D84*(1-$D89)-SUM($G94:AV94),IF(AND(AW$4-$H$4&gt;0,AW$4-$H$4&lt;=$D81),AW92-IF(AND(AW$4-$H$4&gt;0,AW$4-$H$4&lt;=$D81),($D84-$D90-SUM($G94:AV94))*AW87/4,0),0))</f>
        <v>12390282.142698904</v>
      </c>
      <c r="AX94" s="37">
        <f>IF(AX$4=$D81,$D84*(1-$D89)-SUM($G94:AW94),IF(AND(AX$4-$H$4&gt;0,AX$4-$H$4&lt;=$D81),AX92-IF(AND(AX$4-$H$4&gt;0,AX$4-$H$4&lt;=$D81),($D84-$D90-SUM($G94:AW94))*AX87/4,0),0))</f>
        <v>12566843.663232364</v>
      </c>
      <c r="AY94" s="37">
        <f>IF(AY$4=$D81,$D84*(1-$D89)-SUM($G94:AX94),IF(AND(AY$4-$H$4&gt;0,AY$4-$H$4&lt;=$D81),AY92-IF(AND(AY$4-$H$4&gt;0,AY$4-$H$4&lt;=$D81),($D84-$D90-SUM($G94:AX94))*AY87/4,0),0))</f>
        <v>12745921.185433425</v>
      </c>
      <c r="AZ94" s="37">
        <f>IF(AZ$4=$D81,$D84*(1-$D89)-SUM($G94:AY94),IF(AND(AZ$4-$H$4&gt;0,AZ$4-$H$4&lt;=$D81),AZ92-IF(AND(AZ$4-$H$4&gt;0,AZ$4-$H$4&lt;=$D81),($D84-$D90-SUM($G94:AY94))*AZ87/4,0),0))</f>
        <v>12927550.562325852</v>
      </c>
      <c r="BA94" s="37">
        <f>IF(BA$4=$D81,$D84*(1-$D89)-SUM($G94:AZ94),IF(AND(BA$4-$H$4&gt;0,BA$4-$H$4&lt;=$D81),BA92-IF(AND(BA$4-$H$4&gt;0,BA$4-$H$4&lt;=$D81),($D84-$D90-SUM($G94:AZ94))*BA87/4,0),0))</f>
        <v>13111768.157838995</v>
      </c>
      <c r="BB94" s="37">
        <f>IF(BB$4=$D81,$D84*(1-$D89)-SUM($G94:BA94),IF(AND(BB$4-$H$4&gt;0,BB$4-$H$4&lt;=$D81),BB92-IF(AND(BB$4-$H$4&gt;0,BB$4-$H$4&lt;=$D81),($D84-$D90-SUM($G94:BA94))*BB87/4,0),0))</f>
        <v>13298610.8540882</v>
      </c>
      <c r="BC94" s="37">
        <f>IF(BC$4=$D81,$D84*(1-$D89)-SUM($G94:BB94),IF(AND(BC$4-$H$4&gt;0,BC$4-$H$4&lt;=$D81),BC92-IF(AND(BC$4-$H$4&gt;0,BC$4-$H$4&lt;=$D81),($D84-$D90-SUM($G94:BB94))*BC87/4,0),0))</f>
        <v>13488116.058758957</v>
      </c>
      <c r="BD94" s="37">
        <f>IF(BD$4=$D81,$D84*(1-$D89)-SUM($G94:BC94),IF(AND(BD$4-$H$4&gt;0,BD$4-$H$4&lt;=$D81),BD92-IF(AND(BD$4-$H$4&gt;0,BD$4-$H$4&lt;=$D81),($D84-$D90-SUM($G94:BC94))*BD87/4,0),0))</f>
        <v>13680321.712601006</v>
      </c>
      <c r="BE94" s="37">
        <f>IF(BE$4=$D81,$D84*(1-$D89)-SUM($G94:BD94),IF(AND(BE$4-$H$4&gt;0,BE$4-$H$4&lt;=$D81),BE92-IF(AND(BE$4-$H$4&gt;0,BE$4-$H$4&lt;=$D81),($D84-$D90-SUM($G94:BD94))*BE87/4,0),0))</f>
        <v>0</v>
      </c>
      <c r="BF94" s="37">
        <f>IF(BF$4=$D81,$D84*(1-$D89)-SUM($G94:BE94),IF(AND(BF$4-$H$4&gt;0,BF$4-$H$4&lt;=$D81),BF92-IF(AND(BF$4-$H$4&gt;0,BF$4-$H$4&lt;=$D81),($D84-$D90-SUM($G94:BE94))*BF87/4,0),0))</f>
        <v>0</v>
      </c>
      <c r="BG94" s="37">
        <f>IF(BG$4=$D81,$D84*(1-$D89)-SUM($G94:BF94),IF(AND(BG$4-$H$4&gt;0,BG$4-$H$4&lt;=$D81),BG92-IF(AND(BG$4-$H$4&gt;0,BG$4-$H$4&lt;=$D81),($D84-$D90-SUM($G94:BF94))*BG87/4,0),0))</f>
        <v>0</v>
      </c>
      <c r="BH94" s="37">
        <f>IF(BH$4=$D81,$D84*(1-$D89)-SUM($G94:BG94),IF(AND(BH$4-$H$4&gt;0,BH$4-$H$4&lt;=$D81),BH92-IF(AND(BH$4-$H$4&gt;0,BH$4-$H$4&lt;=$D81),($D84-$D90-SUM($G94:BG94))*BH87/4,0),0))</f>
        <v>0</v>
      </c>
      <c r="BI94" s="37">
        <f>IF(BI$4=$D81,$D84*(1-$D89)-SUM($G94:BH94),IF(AND(BI$4-$H$4&gt;0,BI$4-$H$4&lt;=$D81),BI92-IF(AND(BI$4-$H$4&gt;0,BI$4-$H$4&lt;=$D81),($D84-$D90-SUM($G94:BH94))*BI87/4,0),0))</f>
        <v>0</v>
      </c>
      <c r="BJ94" s="37">
        <f>IF(BJ$4=$D81,$D84*(1-$D89)-SUM($G94:BI94),IF(AND(BJ$4-$H$4&gt;0,BJ$4-$H$4&lt;=$D81),BJ92-IF(AND(BJ$4-$H$4&gt;0,BJ$4-$H$4&lt;=$D81),($D84-$D90-SUM($G94:BI94))*BJ87/4,0),0))</f>
        <v>0</v>
      </c>
      <c r="BK94" s="37">
        <f>IF(BK$4=$D81,$D84*(1-$D89)-SUM($G94:BJ94),IF(AND(BK$4-$H$4&gt;0,BK$4-$H$4&lt;=$D81),BK92-IF(AND(BK$4-$H$4&gt;0,BK$4-$H$4&lt;=$D81),($D84-$D90-SUM($G94:BJ94))*BK87/4,0),0))</f>
        <v>0</v>
      </c>
      <c r="BL94" s="37">
        <f>IF(BL$4=$D81,$D84*(1-$D89)-SUM($G94:BK94),IF(AND(BL$4-$H$4&gt;0,BL$4-$H$4&lt;=$D81),BL92-IF(AND(BL$4-$H$4&gt;0,BL$4-$H$4&lt;=$D81),($D84-$D90-SUM($G94:BK94))*BL87/4,0),0))</f>
        <v>0</v>
      </c>
      <c r="BM94" s="37">
        <f>IF(BM$4=$D81,$D84*(1-$D89)-SUM($G94:BL94),IF(AND(BM$4-$H$4&gt;0,BM$4-$H$4&lt;=$D81),BM92-IF(AND(BM$4-$H$4&gt;0,BM$4-$H$4&lt;=$D81),($D84-$D90-SUM($G94:BL94))*BM87/4,0),0))</f>
        <v>0</v>
      </c>
      <c r="BN94" s="37">
        <f>IF(BN$4=$D81,$D84*(1-$D89)-SUM($G94:BM94),IF(AND(BN$4-$H$4&gt;0,BN$4-$H$4&lt;=$D81),BN92-IF(AND(BN$4-$H$4&gt;0,BN$4-$H$4&lt;=$D81),($D84-$D90-SUM($G94:BM94))*BN87/4,0),0))</f>
        <v>0</v>
      </c>
      <c r="BO94" s="37">
        <f>IF(BO$4=$D81,$D84*(1-$D89)-SUM($G94:BN94),IF(AND(BO$4-$H$4&gt;0,BO$4-$H$4&lt;=$D81),BO92-IF(AND(BO$4-$H$4&gt;0,BO$4-$H$4&lt;=$D81),($D84-$D90-SUM($G94:BN94))*BO87/4,0),0))</f>
        <v>0</v>
      </c>
      <c r="BP94" s="37">
        <f>IF(BP$4=$D81,$D84*(1-$D89)-SUM($G94:BO94),IF(AND(BP$4-$H$4&gt;0,BP$4-$H$4&lt;=$D81),BP92-IF(AND(BP$4-$H$4&gt;0,BP$4-$H$4&lt;=$D81),($D84-$D90-SUM($G94:BO94))*BP87/4,0),0))</f>
        <v>0</v>
      </c>
      <c r="BQ94" s="37">
        <f>IF(BQ$4=$D81,$D84*(1-$D89)-SUM($G94:BP94),IF(AND(BQ$4-$H$4&gt;0,BQ$4-$H$4&lt;=$D81),BQ92-IF(AND(BQ$4-$H$4&gt;0,BQ$4-$H$4&lt;=$D81),($D84-$D90-SUM($G94:BP94))*BQ87/4,0),0))</f>
        <v>0</v>
      </c>
      <c r="BR94" s="37">
        <f>IF(BR$4=$D81,$D84*(1-$D89)-SUM($G94:BQ94),IF(AND(BR$4-$H$4&gt;0,BR$4-$H$4&lt;=$D81),BR92-IF(AND(BR$4-$H$4&gt;0,BR$4-$H$4&lt;=$D81),($D84-$D90-SUM($G94:BQ94))*BR87/4,0),0))</f>
        <v>0</v>
      </c>
      <c r="BS94" s="37">
        <f>IF(BS$4=$D81,$D84*(1-$D89)-SUM($G94:BR94),IF(AND(BS$4-$H$4&gt;0,BS$4-$H$4&lt;=$D81),BS92-IF(AND(BS$4-$H$4&gt;0,BS$4-$H$4&lt;=$D81),($D84-$D90-SUM($G94:BR94))*BS87/4,0),0))</f>
        <v>0</v>
      </c>
      <c r="BT94" s="37">
        <f>IF(BT$4=$D81,$D84*(1-$D89)-SUM($G94:BS94),IF(AND(BT$4-$H$4&gt;0,BT$4-$H$4&lt;=$D81),BT92-IF(AND(BT$4-$H$4&gt;0,BT$4-$H$4&lt;=$D81),($D84-$D90-SUM($G94:BS94))*BT87/4,0),0))</f>
        <v>0</v>
      </c>
      <c r="BU94" s="37">
        <f>IF(BU$4=$D81,$D84*(1-$D89)-SUM($G94:BT94),IF(AND(BU$4-$H$4&gt;0,BU$4-$H$4&lt;=$D81),BU92-IF(AND(BU$4-$H$4&gt;0,BU$4-$H$4&lt;=$D81),($D84-$D90-SUM($G94:BT94))*BU87/4,0),0))</f>
        <v>0</v>
      </c>
      <c r="BV94" s="37">
        <f>IF(BV$4=$D81,$D84*(1-$D89)-SUM($G94:BU94),IF(AND(BV$4-$H$4&gt;0,BV$4-$H$4&lt;=$D81),BV92-IF(AND(BV$4-$H$4&gt;0,BV$4-$H$4&lt;=$D81),($D84-$D90-SUM($G94:BU94))*BV87/4,0),0))</f>
        <v>0</v>
      </c>
      <c r="BW94" s="37">
        <f>IF(BW$4=$D81,$D84*(1-$D89)-SUM($G94:BV94),IF(AND(BW$4-$H$4&gt;0,BW$4-$H$4&lt;=$D81),BW92-IF(AND(BW$4-$H$4&gt;0,BW$4-$H$4&lt;=$D81),($D84-$D90-SUM($G94:BV94))*BW87/4,0),0))</f>
        <v>0</v>
      </c>
      <c r="BX94" s="37">
        <f>IF(BX$4=$D81,$D84*(1-$D89)-SUM($G94:BW94),IF(AND(BX$4-$H$4&gt;0,BX$4-$H$4&lt;=$D81),BX92-IF(AND(BX$4-$H$4&gt;0,BX$4-$H$4&lt;=$D81),($D84-$D90-SUM($G94:BW94))*BX87/4,0),0))</f>
        <v>0</v>
      </c>
      <c r="BY94" s="37">
        <f>IF(BY$4=$D81,$D84*(1-$D89)-SUM($G94:BX94),IF(AND(BY$4-$H$4&gt;0,BY$4-$H$4&lt;=$D81),BY92-IF(AND(BY$4-$H$4&gt;0,BY$4-$H$4&lt;=$D81),($D84-$D90-SUM($G94:BX94))*BY87/4,0),0))</f>
        <v>0</v>
      </c>
      <c r="BZ94" s="37">
        <f>IF(BZ$4=$D81,$D84*(1-$D89)-SUM($G94:BY94),IF(AND(BZ$4-$H$4&gt;0,BZ$4-$H$4&lt;=$D81),BZ92-IF(AND(BZ$4-$H$4&gt;0,BZ$4-$H$4&lt;=$D81),($D84-$D90-SUM($G94:BY94))*BZ87/4,0),0))</f>
        <v>0</v>
      </c>
      <c r="CA94" s="37">
        <f>IF(CA$4=$D81,$D84*(1-$D89)-SUM($G94:BZ94),IF(AND(CA$4-$H$4&gt;0,CA$4-$H$4&lt;=$D81),CA92-IF(AND(CA$4-$H$4&gt;0,CA$4-$H$4&lt;=$D81),($D84-$D90-SUM($G94:BZ94))*CA87/4,0),0))</f>
        <v>0</v>
      </c>
      <c r="CB94" s="37">
        <f>IF(CB$4=$D81,$D84*(1-$D89)-SUM($G94:CA94),IF(AND(CB$4-$H$4&gt;0,CB$4-$H$4&lt;=$D81),CB92-IF(AND(CB$4-$H$4&gt;0,CB$4-$H$4&lt;=$D81),($D84-$D90-SUM($G94:CA94))*CB87/4,0),0))</f>
        <v>0</v>
      </c>
      <c r="CC94" s="37">
        <f>IF(CC$4=$D81,$D84*(1-$D89)-SUM($G94:CB94),IF(AND(CC$4-$H$4&gt;0,CC$4-$H$4&lt;=$D81),CC92-IF(AND(CC$4-$H$4&gt;0,CC$4-$H$4&lt;=$D81),($D84-$D90-SUM($G94:CB94))*CC87/4,0),0))</f>
        <v>0</v>
      </c>
      <c r="CD94" s="37">
        <f>IF(CD$4=$D81,$D84*(1-$D89)-SUM($G94:CC94),IF(AND(CD$4-$H$4&gt;0,CD$4-$H$4&lt;=$D81),CD92-IF(AND(CD$4-$H$4&gt;0,CD$4-$H$4&lt;=$D81),($D84-$D90-SUM($G94:CC94))*CD87/4,0),0))</f>
        <v>0</v>
      </c>
      <c r="CE94" s="37">
        <f>IF(CE$4=$D81,$D84*(1-$D89)-SUM($G94:CD94),IF(AND(CE$4-$H$4&gt;0,CE$4-$H$4&lt;=$D81),CE92-IF(AND(CE$4-$H$4&gt;0,CE$4-$H$4&lt;=$D81),($D84-$D90-SUM($G94:CD94))*CE87/4,0),0))</f>
        <v>0</v>
      </c>
      <c r="CF94" s="37">
        <f>IF(CF$4=$D81,$D84*(1-$D89)-SUM($G94:CE94),IF(AND(CF$4-$H$4&gt;0,CF$4-$H$4&lt;=$D81),CF92-IF(AND(CF$4-$H$4&gt;0,CF$4-$H$4&lt;=$D81),($D84-$D90-SUM($G94:CE94))*CF87/4,0),0))</f>
        <v>0</v>
      </c>
      <c r="CG94" s="37">
        <f>IF(CG$4=$D81,$D84*(1-$D89)-SUM($G94:CF94),IF(AND(CG$4-$H$4&gt;0,CG$4-$H$4&lt;=$D81),CG92-IF(AND(CG$4-$H$4&gt;0,CG$4-$H$4&lt;=$D81),($D84-$D90-SUM($G94:CF94))*CG87/4,0),0))</f>
        <v>0</v>
      </c>
      <c r="CH94" s="37">
        <f>IF(CH$4=$D81,$D84*(1-$D89)-SUM($G94:CG94),IF(AND(CH$4-$H$4&gt;0,CH$4-$H$4&lt;=$D81),CH92-IF(AND(CH$4-$H$4&gt;0,CH$4-$H$4&lt;=$D81),($D84-$D90-SUM($G94:CG94))*CH87/4,0),0))</f>
        <v>0</v>
      </c>
      <c r="CI94" s="37">
        <f>IF(CI$4=$D81,$D84*(1-$D89)-SUM($G94:CH94),IF(AND(CI$4-$H$4&gt;0,CI$4-$H$4&lt;=$D81),CI92-IF(AND(CI$4-$H$4&gt;0,CI$4-$H$4&lt;=$D81),($D84-$D90-SUM($G94:CH94))*CI87/4,0),0))</f>
        <v>0</v>
      </c>
      <c r="CJ94" s="37">
        <f>IF(CJ$4=$D81,$D84*(1-$D89)-SUM($G94:CI94),IF(AND(CJ$4-$H$4&gt;0,CJ$4-$H$4&lt;=$D81),CJ92-IF(AND(CJ$4-$H$4&gt;0,CJ$4-$H$4&lt;=$D81),($D84-$D90-SUM($G94:CI94))*CJ87/4,0),0))</f>
        <v>0</v>
      </c>
    </row>
    <row r="95" spans="1:88" x14ac:dyDescent="0.25">
      <c r="A95" s="4"/>
    </row>
    <row r="96" spans="1:88" s="47" customFormat="1" x14ac:dyDescent="0.25">
      <c r="B96" s="47" t="s">
        <v>20</v>
      </c>
      <c r="C96" s="48"/>
      <c r="D96" s="49"/>
      <c r="G96" s="48" t="s">
        <v>1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50">
        <v>0</v>
      </c>
      <c r="U96" s="50">
        <v>0</v>
      </c>
      <c r="V96" s="50">
        <v>0</v>
      </c>
      <c r="W96" s="50">
        <v>0</v>
      </c>
      <c r="X96" s="50">
        <v>0</v>
      </c>
      <c r="Y96" s="50">
        <v>0</v>
      </c>
      <c r="Z96" s="50">
        <v>0</v>
      </c>
      <c r="AA96" s="50">
        <v>0</v>
      </c>
      <c r="AB96" s="50">
        <v>0</v>
      </c>
      <c r="AC96" s="50">
        <v>0</v>
      </c>
      <c r="AD96" s="50">
        <v>0</v>
      </c>
      <c r="AE96" s="50">
        <v>0</v>
      </c>
      <c r="AF96" s="50">
        <v>0</v>
      </c>
      <c r="AG96" s="50">
        <v>0</v>
      </c>
      <c r="AH96" s="50">
        <v>0</v>
      </c>
      <c r="AI96" s="50">
        <v>0</v>
      </c>
      <c r="AJ96" s="50">
        <v>0</v>
      </c>
      <c r="AK96" s="50">
        <v>0</v>
      </c>
      <c r="AL96" s="50">
        <v>0</v>
      </c>
      <c r="AM96" s="50">
        <v>0</v>
      </c>
      <c r="AN96" s="50">
        <v>0</v>
      </c>
      <c r="AO96" s="50">
        <v>0</v>
      </c>
      <c r="AP96" s="50">
        <v>0</v>
      </c>
      <c r="AQ96" s="50">
        <v>0</v>
      </c>
      <c r="AR96" s="50">
        <v>0</v>
      </c>
      <c r="AS96" s="50">
        <v>0</v>
      </c>
      <c r="AT96" s="50">
        <v>0</v>
      </c>
      <c r="AU96" s="50">
        <v>0</v>
      </c>
      <c r="AV96" s="50">
        <v>0</v>
      </c>
      <c r="AW96" s="50">
        <v>0</v>
      </c>
      <c r="AX96" s="50">
        <v>0</v>
      </c>
      <c r="AY96" s="50">
        <v>0</v>
      </c>
      <c r="AZ96" s="50">
        <v>0</v>
      </c>
      <c r="BA96" s="50">
        <v>0</v>
      </c>
      <c r="BB96" s="50">
        <v>0</v>
      </c>
      <c r="BC96" s="50">
        <v>0</v>
      </c>
      <c r="BD96" s="50">
        <v>0</v>
      </c>
      <c r="BE96" s="50">
        <v>0</v>
      </c>
      <c r="BF96" s="50">
        <v>0</v>
      </c>
      <c r="BG96" s="50">
        <v>0</v>
      </c>
      <c r="BH96" s="50">
        <v>0</v>
      </c>
      <c r="BI96" s="50">
        <v>0</v>
      </c>
      <c r="BJ96" s="50">
        <v>0</v>
      </c>
      <c r="BK96" s="50">
        <v>0</v>
      </c>
      <c r="BL96" s="50">
        <v>0</v>
      </c>
      <c r="BM96" s="50">
        <v>0</v>
      </c>
      <c r="BN96" s="50">
        <v>0</v>
      </c>
      <c r="BO96" s="50">
        <v>0</v>
      </c>
      <c r="BP96" s="50">
        <v>0</v>
      </c>
      <c r="BQ96" s="50">
        <v>0</v>
      </c>
      <c r="BR96" s="50">
        <v>0</v>
      </c>
      <c r="BS96" s="50">
        <v>0</v>
      </c>
      <c r="BT96" s="50">
        <v>0</v>
      </c>
      <c r="BU96" s="50">
        <v>0</v>
      </c>
      <c r="BV96" s="50">
        <v>0</v>
      </c>
      <c r="BW96" s="50">
        <v>0</v>
      </c>
      <c r="BX96" s="50">
        <v>0</v>
      </c>
      <c r="BY96" s="50">
        <v>0</v>
      </c>
      <c r="BZ96" s="50">
        <v>0</v>
      </c>
      <c r="CA96" s="50">
        <v>0</v>
      </c>
      <c r="CB96" s="50">
        <v>0</v>
      </c>
      <c r="CC96" s="50">
        <v>0</v>
      </c>
      <c r="CD96" s="50">
        <v>0</v>
      </c>
      <c r="CE96" s="50">
        <v>0</v>
      </c>
      <c r="CF96" s="50">
        <v>0</v>
      </c>
      <c r="CG96" s="50">
        <v>0</v>
      </c>
      <c r="CH96" s="50">
        <v>0</v>
      </c>
      <c r="CI96" s="50">
        <v>0</v>
      </c>
      <c r="CJ96" s="50">
        <v>0</v>
      </c>
    </row>
    <row r="97" spans="1:88" x14ac:dyDescent="0.25">
      <c r="A97" s="4"/>
    </row>
    <row r="98" spans="1:88" s="4" customFormat="1" x14ac:dyDescent="0.25">
      <c r="B98" s="35" t="s">
        <v>63</v>
      </c>
      <c r="C98" s="33"/>
      <c r="D98" s="51">
        <f>SUM(H98:CJ98)</f>
        <v>133333333.33333334</v>
      </c>
      <c r="E98" s="35"/>
      <c r="F98" s="35"/>
      <c r="G98" s="33"/>
      <c r="H98" s="37">
        <f>$D$7*(H94+H90)/(1+$D$7)</f>
        <v>0</v>
      </c>
      <c r="I98" s="37">
        <f t="shared" ref="I98:BT98" si="678">$D$7*(I94+I90)/(1+$D$7)</f>
        <v>1172544.3828334729</v>
      </c>
      <c r="J98" s="37">
        <f t="shared" si="678"/>
        <v>1189253.1402888498</v>
      </c>
      <c r="K98" s="37">
        <f t="shared" si="678"/>
        <v>1206199.9975379659</v>
      </c>
      <c r="L98" s="37">
        <f t="shared" si="678"/>
        <v>1223388.3475028819</v>
      </c>
      <c r="M98" s="37">
        <f t="shared" si="678"/>
        <v>1240821.6314547982</v>
      </c>
      <c r="N98" s="37">
        <f t="shared" si="678"/>
        <v>1258503.3397030288</v>
      </c>
      <c r="O98" s="37">
        <f t="shared" si="678"/>
        <v>1276437.0122937972</v>
      </c>
      <c r="P98" s="37">
        <f t="shared" si="678"/>
        <v>1294626.2397189836</v>
      </c>
      <c r="Q98" s="37">
        <f t="shared" si="678"/>
        <v>1313074.6636349792</v>
      </c>
      <c r="R98" s="37">
        <f t="shared" si="678"/>
        <v>1331785.9775917777</v>
      </c>
      <c r="S98" s="37">
        <f t="shared" si="678"/>
        <v>1350763.9277724605</v>
      </c>
      <c r="T98" s="37">
        <f t="shared" si="678"/>
        <v>1370012.3137432183</v>
      </c>
      <c r="U98" s="37">
        <f t="shared" si="678"/>
        <v>1389534.989214059</v>
      </c>
      <c r="V98" s="37">
        <f t="shared" si="678"/>
        <v>1409335.8628103591</v>
      </c>
      <c r="W98" s="37">
        <f t="shared" si="678"/>
        <v>1429418.8988554068</v>
      </c>
      <c r="X98" s="37">
        <f t="shared" si="678"/>
        <v>1449788.1181640963</v>
      </c>
      <c r="Y98" s="37">
        <f t="shared" si="678"/>
        <v>1470447.5988479347</v>
      </c>
      <c r="Z98" s="37">
        <f t="shared" si="678"/>
        <v>1491401.4771315176</v>
      </c>
      <c r="AA98" s="37">
        <f t="shared" si="678"/>
        <v>1512653.9481806422</v>
      </c>
      <c r="AB98" s="37">
        <f t="shared" si="678"/>
        <v>1534209.2669422163</v>
      </c>
      <c r="AC98" s="37">
        <f t="shared" si="678"/>
        <v>1556071.7489961428</v>
      </c>
      <c r="AD98" s="37">
        <f t="shared" si="678"/>
        <v>1578245.7714193377</v>
      </c>
      <c r="AE98" s="37">
        <f t="shared" si="678"/>
        <v>1600735.7736620631</v>
      </c>
      <c r="AF98" s="37">
        <f t="shared" si="678"/>
        <v>1623546.2584367476</v>
      </c>
      <c r="AG98" s="37">
        <f t="shared" si="678"/>
        <v>1646681.7926194714</v>
      </c>
      <c r="AH98" s="37">
        <f t="shared" si="678"/>
        <v>1670147.008164299</v>
      </c>
      <c r="AI98" s="37">
        <f t="shared" si="678"/>
        <v>1693946.6030306402</v>
      </c>
      <c r="AJ98" s="37">
        <f t="shared" si="678"/>
        <v>1718085.3421238265</v>
      </c>
      <c r="AK98" s="37">
        <f t="shared" si="678"/>
        <v>1742568.0582490913</v>
      </c>
      <c r="AL98" s="37">
        <f t="shared" si="678"/>
        <v>1767399.6530791407</v>
      </c>
      <c r="AM98" s="37">
        <f t="shared" si="678"/>
        <v>1792585.0981355188</v>
      </c>
      <c r="AN98" s="37">
        <f t="shared" si="678"/>
        <v>1818129.4357839494</v>
      </c>
      <c r="AO98" s="37">
        <f t="shared" si="678"/>
        <v>1844037.7802438708</v>
      </c>
      <c r="AP98" s="37">
        <f t="shared" si="678"/>
        <v>1870315.3186123462</v>
      </c>
      <c r="AQ98" s="37">
        <f t="shared" si="678"/>
        <v>1896967.3119025722</v>
      </c>
      <c r="AR98" s="37">
        <f t="shared" si="678"/>
        <v>1923999.0960971836</v>
      </c>
      <c r="AS98" s="37">
        <f t="shared" si="678"/>
        <v>1951416.0832165687</v>
      </c>
      <c r="AT98" s="37">
        <f t="shared" si="678"/>
        <v>1979223.762402405</v>
      </c>
      <c r="AU98" s="37">
        <f t="shared" si="678"/>
        <v>2007427.7010166394</v>
      </c>
      <c r="AV98" s="37">
        <f t="shared" si="678"/>
        <v>2036033.5457561258</v>
      </c>
      <c r="AW98" s="37">
        <f t="shared" si="678"/>
        <v>2065047.0237831508</v>
      </c>
      <c r="AX98" s="37">
        <f t="shared" si="678"/>
        <v>2094473.9438720606</v>
      </c>
      <c r="AY98" s="37">
        <f t="shared" si="678"/>
        <v>2124320.1975722378</v>
      </c>
      <c r="AZ98" s="37">
        <f t="shared" si="678"/>
        <v>2154591.7603876423</v>
      </c>
      <c r="BA98" s="37">
        <f t="shared" si="678"/>
        <v>2185294.6929731658</v>
      </c>
      <c r="BB98" s="37">
        <f t="shared" si="678"/>
        <v>2216435.1423480334</v>
      </c>
      <c r="BC98" s="37">
        <f t="shared" si="678"/>
        <v>2248019.343126493</v>
      </c>
      <c r="BD98" s="37">
        <f t="shared" si="678"/>
        <v>55613386.952100173</v>
      </c>
      <c r="BE98" s="37">
        <f t="shared" si="678"/>
        <v>0</v>
      </c>
      <c r="BF98" s="37">
        <f t="shared" si="678"/>
        <v>0</v>
      </c>
      <c r="BG98" s="37">
        <f t="shared" si="678"/>
        <v>0</v>
      </c>
      <c r="BH98" s="37">
        <f t="shared" si="678"/>
        <v>0</v>
      </c>
      <c r="BI98" s="37">
        <f t="shared" si="678"/>
        <v>0</v>
      </c>
      <c r="BJ98" s="37">
        <f t="shared" si="678"/>
        <v>0</v>
      </c>
      <c r="BK98" s="37">
        <f t="shared" si="678"/>
        <v>0</v>
      </c>
      <c r="BL98" s="37">
        <f t="shared" si="678"/>
        <v>0</v>
      </c>
      <c r="BM98" s="37">
        <f t="shared" si="678"/>
        <v>0</v>
      </c>
      <c r="BN98" s="37">
        <f t="shared" si="678"/>
        <v>0</v>
      </c>
      <c r="BO98" s="37">
        <f t="shared" si="678"/>
        <v>0</v>
      </c>
      <c r="BP98" s="37">
        <f t="shared" si="678"/>
        <v>0</v>
      </c>
      <c r="BQ98" s="37">
        <f t="shared" si="678"/>
        <v>0</v>
      </c>
      <c r="BR98" s="37">
        <f t="shared" si="678"/>
        <v>0</v>
      </c>
      <c r="BS98" s="37">
        <f t="shared" si="678"/>
        <v>0</v>
      </c>
      <c r="BT98" s="37">
        <f t="shared" si="678"/>
        <v>0</v>
      </c>
      <c r="BU98" s="37">
        <f t="shared" ref="BU98:CJ98" si="679">$D$7*(BU94+BU90)/(1+$D$7)</f>
        <v>0</v>
      </c>
      <c r="BV98" s="37">
        <f t="shared" si="679"/>
        <v>0</v>
      </c>
      <c r="BW98" s="37">
        <f t="shared" si="679"/>
        <v>0</v>
      </c>
      <c r="BX98" s="37">
        <f t="shared" si="679"/>
        <v>0</v>
      </c>
      <c r="BY98" s="37">
        <f t="shared" si="679"/>
        <v>0</v>
      </c>
      <c r="BZ98" s="37">
        <f t="shared" si="679"/>
        <v>0</v>
      </c>
      <c r="CA98" s="37">
        <f t="shared" si="679"/>
        <v>0</v>
      </c>
      <c r="CB98" s="37">
        <f t="shared" si="679"/>
        <v>0</v>
      </c>
      <c r="CC98" s="37">
        <f t="shared" si="679"/>
        <v>0</v>
      </c>
      <c r="CD98" s="37">
        <f t="shared" si="679"/>
        <v>0</v>
      </c>
      <c r="CE98" s="37">
        <f t="shared" si="679"/>
        <v>0</v>
      </c>
      <c r="CF98" s="37">
        <f t="shared" si="679"/>
        <v>0</v>
      </c>
      <c r="CG98" s="37">
        <f t="shared" si="679"/>
        <v>0</v>
      </c>
      <c r="CH98" s="37">
        <f t="shared" si="679"/>
        <v>0</v>
      </c>
      <c r="CI98" s="37">
        <f t="shared" si="679"/>
        <v>0</v>
      </c>
      <c r="CJ98" s="37">
        <f t="shared" si="679"/>
        <v>0</v>
      </c>
    </row>
    <row r="99" spans="1:88" x14ac:dyDescent="0.25">
      <c r="A99" s="4"/>
    </row>
    <row r="100" spans="1:88" s="4" customFormat="1" x14ac:dyDescent="0.25">
      <c r="B100" s="4" t="s">
        <v>44</v>
      </c>
      <c r="C100" s="5"/>
      <c r="D100" s="13">
        <f t="shared" ref="D100" si="680">SUM(H100:CJ100)</f>
        <v>412892782.25604534</v>
      </c>
      <c r="G100" s="5"/>
      <c r="H100" s="6">
        <f t="shared" ref="H100:K100" si="681">H85+H88+H90+H94+H93+H96</f>
        <v>-792000000</v>
      </c>
      <c r="I100" s="6">
        <f t="shared" si="681"/>
        <v>18435266.297000837</v>
      </c>
      <c r="J100" s="6">
        <f t="shared" si="681"/>
        <v>18435266.297000837</v>
      </c>
      <c r="K100" s="6">
        <f t="shared" si="681"/>
        <v>18435266.297000837</v>
      </c>
      <c r="L100" s="6">
        <f t="shared" ref="L100:BW100" si="682">L85+L88+L90+L94+L93+L96</f>
        <v>18435266.297000837</v>
      </c>
      <c r="M100" s="6">
        <f t="shared" si="682"/>
        <v>18435266.297000837</v>
      </c>
      <c r="N100" s="6">
        <f t="shared" si="682"/>
        <v>18435266.297000837</v>
      </c>
      <c r="O100" s="6">
        <f t="shared" si="682"/>
        <v>18435266.297000837</v>
      </c>
      <c r="P100" s="6">
        <f t="shared" si="682"/>
        <v>18435266.297000837</v>
      </c>
      <c r="Q100" s="6">
        <f t="shared" si="682"/>
        <v>18435266.297000837</v>
      </c>
      <c r="R100" s="6">
        <f t="shared" si="682"/>
        <v>18435266.297000837</v>
      </c>
      <c r="S100" s="6">
        <f t="shared" si="682"/>
        <v>18435266.297000837</v>
      </c>
      <c r="T100" s="6">
        <f t="shared" si="682"/>
        <v>18435266.297000837</v>
      </c>
      <c r="U100" s="6">
        <f t="shared" si="682"/>
        <v>18435266.297000837</v>
      </c>
      <c r="V100" s="6">
        <f t="shared" si="682"/>
        <v>18435266.297000837</v>
      </c>
      <c r="W100" s="6">
        <f t="shared" si="682"/>
        <v>18435266.297000837</v>
      </c>
      <c r="X100" s="6">
        <f t="shared" si="682"/>
        <v>18435266.297000833</v>
      </c>
      <c r="Y100" s="6">
        <f t="shared" si="682"/>
        <v>18435266.297000837</v>
      </c>
      <c r="Z100" s="6">
        <f t="shared" si="682"/>
        <v>18435266.297000837</v>
      </c>
      <c r="AA100" s="6">
        <f t="shared" si="682"/>
        <v>18435266.297000837</v>
      </c>
      <c r="AB100" s="6">
        <f t="shared" si="682"/>
        <v>18435266.29700084</v>
      </c>
      <c r="AC100" s="6">
        <f t="shared" si="682"/>
        <v>18435266.297000837</v>
      </c>
      <c r="AD100" s="6">
        <f t="shared" si="682"/>
        <v>18435266.297000837</v>
      </c>
      <c r="AE100" s="6">
        <f t="shared" si="682"/>
        <v>18435266.297000833</v>
      </c>
      <c r="AF100" s="6">
        <f t="shared" si="682"/>
        <v>18435266.297000837</v>
      </c>
      <c r="AG100" s="6">
        <f t="shared" si="682"/>
        <v>18435266.297000833</v>
      </c>
      <c r="AH100" s="6">
        <f t="shared" si="682"/>
        <v>18435266.297000837</v>
      </c>
      <c r="AI100" s="6">
        <f t="shared" si="682"/>
        <v>18435266.297000837</v>
      </c>
      <c r="AJ100" s="6">
        <f t="shared" si="682"/>
        <v>18435266.297000837</v>
      </c>
      <c r="AK100" s="6">
        <f t="shared" si="682"/>
        <v>18435266.297000837</v>
      </c>
      <c r="AL100" s="6">
        <f t="shared" si="682"/>
        <v>18435266.297000837</v>
      </c>
      <c r="AM100" s="6">
        <f t="shared" si="682"/>
        <v>18435266.29700084</v>
      </c>
      <c r="AN100" s="6">
        <f t="shared" si="682"/>
        <v>18435266.297000837</v>
      </c>
      <c r="AO100" s="6">
        <f t="shared" si="682"/>
        <v>18435266.297000837</v>
      </c>
      <c r="AP100" s="6">
        <f t="shared" si="682"/>
        <v>18435266.297000837</v>
      </c>
      <c r="AQ100" s="6">
        <f t="shared" si="682"/>
        <v>18435266.297000837</v>
      </c>
      <c r="AR100" s="6">
        <f t="shared" si="682"/>
        <v>18435266.297000837</v>
      </c>
      <c r="AS100" s="6">
        <f t="shared" si="682"/>
        <v>18435266.297000837</v>
      </c>
      <c r="AT100" s="6">
        <f t="shared" si="682"/>
        <v>18435266.297000837</v>
      </c>
      <c r="AU100" s="6">
        <f t="shared" si="682"/>
        <v>18435266.297000837</v>
      </c>
      <c r="AV100" s="6">
        <f t="shared" si="682"/>
        <v>18435266.297000837</v>
      </c>
      <c r="AW100" s="6">
        <f t="shared" si="682"/>
        <v>18435266.297000837</v>
      </c>
      <c r="AX100" s="6">
        <f t="shared" si="682"/>
        <v>18435266.297000837</v>
      </c>
      <c r="AY100" s="6">
        <f t="shared" si="682"/>
        <v>18435266.297000837</v>
      </c>
      <c r="AZ100" s="6">
        <f t="shared" si="682"/>
        <v>18435266.297000837</v>
      </c>
      <c r="BA100" s="6">
        <f t="shared" si="682"/>
        <v>18435266.297000837</v>
      </c>
      <c r="BB100" s="6">
        <f t="shared" si="682"/>
        <v>18435266.297000837</v>
      </c>
      <c r="BC100" s="6">
        <f t="shared" si="682"/>
        <v>18435266.297000837</v>
      </c>
      <c r="BD100" s="6">
        <f t="shared" si="682"/>
        <v>338435266.29700559</v>
      </c>
      <c r="BE100" s="6">
        <f t="shared" si="682"/>
        <v>0</v>
      </c>
      <c r="BF100" s="6">
        <f t="shared" si="682"/>
        <v>0</v>
      </c>
      <c r="BG100" s="6">
        <f t="shared" si="682"/>
        <v>0</v>
      </c>
      <c r="BH100" s="6">
        <f t="shared" si="682"/>
        <v>0</v>
      </c>
      <c r="BI100" s="6">
        <f t="shared" si="682"/>
        <v>0</v>
      </c>
      <c r="BJ100" s="6">
        <f t="shared" si="682"/>
        <v>0</v>
      </c>
      <c r="BK100" s="6">
        <f t="shared" si="682"/>
        <v>0</v>
      </c>
      <c r="BL100" s="6">
        <f t="shared" si="682"/>
        <v>0</v>
      </c>
      <c r="BM100" s="6">
        <f t="shared" si="682"/>
        <v>0</v>
      </c>
      <c r="BN100" s="6">
        <f t="shared" si="682"/>
        <v>0</v>
      </c>
      <c r="BO100" s="6">
        <f t="shared" si="682"/>
        <v>0</v>
      </c>
      <c r="BP100" s="6">
        <f t="shared" si="682"/>
        <v>0</v>
      </c>
      <c r="BQ100" s="6">
        <f t="shared" si="682"/>
        <v>0</v>
      </c>
      <c r="BR100" s="6">
        <f t="shared" si="682"/>
        <v>0</v>
      </c>
      <c r="BS100" s="6">
        <f t="shared" si="682"/>
        <v>0</v>
      </c>
      <c r="BT100" s="6">
        <f t="shared" si="682"/>
        <v>0</v>
      </c>
      <c r="BU100" s="6">
        <f t="shared" si="682"/>
        <v>0</v>
      </c>
      <c r="BV100" s="6">
        <f t="shared" si="682"/>
        <v>0</v>
      </c>
      <c r="BW100" s="6">
        <f t="shared" si="682"/>
        <v>0</v>
      </c>
      <c r="BX100" s="6">
        <f t="shared" ref="BX100:CJ100" si="683">BX85+BX88+BX90+BX94+BX93+BX96</f>
        <v>0</v>
      </c>
      <c r="BY100" s="6">
        <f t="shared" si="683"/>
        <v>0</v>
      </c>
      <c r="BZ100" s="6">
        <f t="shared" si="683"/>
        <v>0</v>
      </c>
      <c r="CA100" s="6">
        <f t="shared" si="683"/>
        <v>0</v>
      </c>
      <c r="CB100" s="6">
        <f t="shared" si="683"/>
        <v>0</v>
      </c>
      <c r="CC100" s="6">
        <f t="shared" si="683"/>
        <v>0</v>
      </c>
      <c r="CD100" s="6">
        <f t="shared" si="683"/>
        <v>0</v>
      </c>
      <c r="CE100" s="6">
        <f t="shared" si="683"/>
        <v>0</v>
      </c>
      <c r="CF100" s="6">
        <f t="shared" si="683"/>
        <v>0</v>
      </c>
      <c r="CG100" s="6">
        <f t="shared" si="683"/>
        <v>0</v>
      </c>
      <c r="CH100" s="6">
        <f t="shared" si="683"/>
        <v>0</v>
      </c>
      <c r="CI100" s="6">
        <f t="shared" si="683"/>
        <v>0</v>
      </c>
      <c r="CJ100" s="6">
        <f t="shared" si="683"/>
        <v>0</v>
      </c>
    </row>
    <row r="101" spans="1:88" s="9" customFormat="1" ht="13.8" x14ac:dyDescent="0.3">
      <c r="A101" s="4"/>
      <c r="B101" s="55" t="str">
        <f t="shared" ref="B101" si="684">"Эффективная ставка кредитного продукта-"&amp;A80</f>
        <v>Эффективная ставка кредитного продукта-4</v>
      </c>
      <c r="C101" s="11"/>
      <c r="D101" s="56">
        <f>POWER(1+IRR(H100:CJ100),4)-1</f>
        <v>5.9802753077963233E-2</v>
      </c>
      <c r="G101" s="18"/>
    </row>
    <row r="103" spans="1:88" ht="13.8" x14ac:dyDescent="0.3">
      <c r="A103" s="54">
        <f t="shared" ref="A103" si="685">A80+1</f>
        <v>5</v>
      </c>
      <c r="B103" s="10" t="str">
        <f t="shared" ref="B103" si="686">"Кредитное/лизинговое предложение-"&amp;A103</f>
        <v>Кредитное/лизинговое предложение-5</v>
      </c>
    </row>
    <row r="104" spans="1:88" s="4" customFormat="1" x14ac:dyDescent="0.25">
      <c r="B104" s="4" t="s">
        <v>70</v>
      </c>
      <c r="C104" s="5" t="s">
        <v>1</v>
      </c>
      <c r="D104" s="23">
        <v>80</v>
      </c>
      <c r="G104" s="5"/>
      <c r="H104" s="2">
        <f t="shared" ref="H104:CJ104" si="687">IF(AND(H$4-$H$4&gt;0,H$4-$H$4&lt;=$D104),1,0)</f>
        <v>0</v>
      </c>
      <c r="I104" s="2">
        <f t="shared" si="687"/>
        <v>1</v>
      </c>
      <c r="J104" s="2">
        <f t="shared" si="687"/>
        <v>1</v>
      </c>
      <c r="K104" s="2">
        <f t="shared" si="687"/>
        <v>1</v>
      </c>
      <c r="L104" s="2">
        <f t="shared" si="687"/>
        <v>1</v>
      </c>
      <c r="M104" s="2">
        <f t="shared" si="687"/>
        <v>1</v>
      </c>
      <c r="N104" s="2">
        <f t="shared" si="687"/>
        <v>1</v>
      </c>
      <c r="O104" s="2">
        <f t="shared" si="687"/>
        <v>1</v>
      </c>
      <c r="P104" s="2">
        <f t="shared" si="687"/>
        <v>1</v>
      </c>
      <c r="Q104" s="2">
        <f t="shared" si="687"/>
        <v>1</v>
      </c>
      <c r="R104" s="2">
        <f t="shared" si="687"/>
        <v>1</v>
      </c>
      <c r="S104" s="2">
        <f t="shared" si="687"/>
        <v>1</v>
      </c>
      <c r="T104" s="2">
        <f t="shared" si="687"/>
        <v>1</v>
      </c>
      <c r="U104" s="2">
        <f t="shared" si="687"/>
        <v>1</v>
      </c>
      <c r="V104" s="2">
        <f t="shared" si="687"/>
        <v>1</v>
      </c>
      <c r="W104" s="2">
        <f t="shared" si="687"/>
        <v>1</v>
      </c>
      <c r="X104" s="2">
        <f t="shared" si="687"/>
        <v>1</v>
      </c>
      <c r="Y104" s="2">
        <f t="shared" si="687"/>
        <v>1</v>
      </c>
      <c r="Z104" s="2">
        <f t="shared" si="687"/>
        <v>1</v>
      </c>
      <c r="AA104" s="2">
        <f t="shared" si="687"/>
        <v>1</v>
      </c>
      <c r="AB104" s="2">
        <f t="shared" si="687"/>
        <v>1</v>
      </c>
      <c r="AC104" s="2">
        <f t="shared" si="687"/>
        <v>1</v>
      </c>
      <c r="AD104" s="2">
        <f t="shared" si="687"/>
        <v>1</v>
      </c>
      <c r="AE104" s="2">
        <f t="shared" si="687"/>
        <v>1</v>
      </c>
      <c r="AF104" s="2">
        <f t="shared" si="687"/>
        <v>1</v>
      </c>
      <c r="AG104" s="2">
        <f t="shared" si="687"/>
        <v>1</v>
      </c>
      <c r="AH104" s="2">
        <f t="shared" si="687"/>
        <v>1</v>
      </c>
      <c r="AI104" s="2">
        <f t="shared" si="687"/>
        <v>1</v>
      </c>
      <c r="AJ104" s="2">
        <f t="shared" si="687"/>
        <v>1</v>
      </c>
      <c r="AK104" s="2">
        <f t="shared" si="687"/>
        <v>1</v>
      </c>
      <c r="AL104" s="2">
        <f t="shared" si="687"/>
        <v>1</v>
      </c>
      <c r="AM104" s="2">
        <f t="shared" si="687"/>
        <v>1</v>
      </c>
      <c r="AN104" s="2">
        <f t="shared" si="687"/>
        <v>1</v>
      </c>
      <c r="AO104" s="2">
        <f t="shared" si="687"/>
        <v>1</v>
      </c>
      <c r="AP104" s="2">
        <f t="shared" si="687"/>
        <v>1</v>
      </c>
      <c r="AQ104" s="2">
        <f t="shared" si="687"/>
        <v>1</v>
      </c>
      <c r="AR104" s="2">
        <f t="shared" si="687"/>
        <v>1</v>
      </c>
      <c r="AS104" s="2">
        <f t="shared" si="687"/>
        <v>1</v>
      </c>
      <c r="AT104" s="2">
        <f t="shared" si="687"/>
        <v>1</v>
      </c>
      <c r="AU104" s="2">
        <f t="shared" si="687"/>
        <v>1</v>
      </c>
      <c r="AV104" s="2">
        <f t="shared" si="687"/>
        <v>1</v>
      </c>
      <c r="AW104" s="2">
        <f t="shared" si="687"/>
        <v>1</v>
      </c>
      <c r="AX104" s="2">
        <f t="shared" si="687"/>
        <v>1</v>
      </c>
      <c r="AY104" s="2">
        <f t="shared" si="687"/>
        <v>1</v>
      </c>
      <c r="AZ104" s="2">
        <f t="shared" si="687"/>
        <v>1</v>
      </c>
      <c r="BA104" s="2">
        <f t="shared" si="687"/>
        <v>1</v>
      </c>
      <c r="BB104" s="2">
        <f t="shared" si="687"/>
        <v>1</v>
      </c>
      <c r="BC104" s="2">
        <f t="shared" si="687"/>
        <v>1</v>
      </c>
      <c r="BD104" s="2">
        <f t="shared" si="687"/>
        <v>1</v>
      </c>
      <c r="BE104" s="2">
        <f t="shared" si="687"/>
        <v>1</v>
      </c>
      <c r="BF104" s="2">
        <f t="shared" si="687"/>
        <v>1</v>
      </c>
      <c r="BG104" s="2">
        <f t="shared" si="687"/>
        <v>1</v>
      </c>
      <c r="BH104" s="2">
        <f t="shared" si="687"/>
        <v>1</v>
      </c>
      <c r="BI104" s="2">
        <f t="shared" si="687"/>
        <v>1</v>
      </c>
      <c r="BJ104" s="2">
        <f t="shared" si="687"/>
        <v>1</v>
      </c>
      <c r="BK104" s="2">
        <f t="shared" si="687"/>
        <v>1</v>
      </c>
      <c r="BL104" s="2">
        <f t="shared" si="687"/>
        <v>1</v>
      </c>
      <c r="BM104" s="2">
        <f t="shared" si="687"/>
        <v>1</v>
      </c>
      <c r="BN104" s="2">
        <f t="shared" si="687"/>
        <v>1</v>
      </c>
      <c r="BO104" s="2">
        <f t="shared" si="687"/>
        <v>1</v>
      </c>
      <c r="BP104" s="2">
        <f t="shared" si="687"/>
        <v>1</v>
      </c>
      <c r="BQ104" s="2">
        <f t="shared" si="687"/>
        <v>1</v>
      </c>
      <c r="BR104" s="2">
        <f t="shared" si="687"/>
        <v>1</v>
      </c>
      <c r="BS104" s="2">
        <f t="shared" si="687"/>
        <v>1</v>
      </c>
      <c r="BT104" s="2">
        <f t="shared" si="687"/>
        <v>1</v>
      </c>
      <c r="BU104" s="2">
        <f t="shared" si="687"/>
        <v>1</v>
      </c>
      <c r="BV104" s="2">
        <f t="shared" si="687"/>
        <v>1</v>
      </c>
      <c r="BW104" s="2">
        <f t="shared" si="687"/>
        <v>1</v>
      </c>
      <c r="BX104" s="2">
        <f t="shared" si="687"/>
        <v>1</v>
      </c>
      <c r="BY104" s="2">
        <f t="shared" si="687"/>
        <v>1</v>
      </c>
      <c r="BZ104" s="2">
        <f t="shared" si="687"/>
        <v>1</v>
      </c>
      <c r="CA104" s="2">
        <f t="shared" si="687"/>
        <v>1</v>
      </c>
      <c r="CB104" s="2">
        <f t="shared" si="687"/>
        <v>1</v>
      </c>
      <c r="CC104" s="2">
        <f t="shared" si="687"/>
        <v>1</v>
      </c>
      <c r="CD104" s="2">
        <f t="shared" si="687"/>
        <v>1</v>
      </c>
      <c r="CE104" s="2">
        <f t="shared" si="687"/>
        <v>1</v>
      </c>
      <c r="CF104" s="2">
        <f t="shared" si="687"/>
        <v>1</v>
      </c>
      <c r="CG104" s="2">
        <f t="shared" si="687"/>
        <v>1</v>
      </c>
      <c r="CH104" s="2">
        <f t="shared" si="687"/>
        <v>1</v>
      </c>
      <c r="CI104" s="2">
        <f t="shared" si="687"/>
        <v>1</v>
      </c>
      <c r="CJ104" s="2">
        <f t="shared" si="687"/>
        <v>1</v>
      </c>
    </row>
    <row r="105" spans="1:88" x14ac:dyDescent="0.25">
      <c r="A105" s="4"/>
    </row>
    <row r="106" spans="1:88" x14ac:dyDescent="0.25">
      <c r="A106" s="4"/>
      <c r="B106" s="2" t="s">
        <v>43</v>
      </c>
      <c r="C106" s="5" t="s">
        <v>1</v>
      </c>
      <c r="D106" s="43">
        <v>1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</row>
    <row r="107" spans="1:88" s="4" customFormat="1" x14ac:dyDescent="0.25">
      <c r="B107" s="4" t="s">
        <v>5</v>
      </c>
      <c r="C107" s="5"/>
      <c r="D107" s="13">
        <f t="shared" ref="D107" si="688">$D$9*D106</f>
        <v>800000000</v>
      </c>
      <c r="G107" s="5"/>
      <c r="I107" s="8"/>
    </row>
    <row r="108" spans="1:88" s="4" customFormat="1" x14ac:dyDescent="0.25">
      <c r="B108" s="4" t="s">
        <v>4</v>
      </c>
      <c r="C108" s="5"/>
      <c r="D108" s="15"/>
      <c r="G108" s="5"/>
      <c r="H108" s="6">
        <f t="shared" ref="H108" si="689">-D107</f>
        <v>-800000000</v>
      </c>
    </row>
    <row r="109" spans="1:88" x14ac:dyDescent="0.25">
      <c r="A109" s="4"/>
      <c r="B109" s="2" t="s">
        <v>2</v>
      </c>
      <c r="C109" s="5" t="s">
        <v>1</v>
      </c>
      <c r="D109" s="29">
        <v>8.0000000000000002E-3</v>
      </c>
    </row>
    <row r="110" spans="1:88" s="4" customFormat="1" x14ac:dyDescent="0.25">
      <c r="B110" s="35" t="s">
        <v>3</v>
      </c>
      <c r="C110" s="33"/>
      <c r="D110" s="36"/>
      <c r="E110" s="35"/>
      <c r="F110" s="35"/>
      <c r="G110" s="33"/>
      <c r="H110" s="46"/>
      <c r="I110" s="46">
        <f t="shared" ref="I110:K110" si="690">I$6+$D109</f>
        <v>5.8000000000000003E-2</v>
      </c>
      <c r="J110" s="46">
        <f t="shared" si="690"/>
        <v>5.8000000000000003E-2</v>
      </c>
      <c r="K110" s="46">
        <f t="shared" si="690"/>
        <v>5.8000000000000003E-2</v>
      </c>
      <c r="L110" s="46">
        <f t="shared" ref="L110" si="691">L$6+$D109</f>
        <v>5.8000000000000003E-2</v>
      </c>
      <c r="M110" s="46">
        <f t="shared" ref="M110" si="692">M$6+$D109</f>
        <v>5.8000000000000003E-2</v>
      </c>
      <c r="N110" s="46">
        <f t="shared" ref="N110" si="693">N$6+$D109</f>
        <v>5.8000000000000003E-2</v>
      </c>
      <c r="O110" s="46">
        <f t="shared" ref="O110" si="694">O$6+$D109</f>
        <v>5.8000000000000003E-2</v>
      </c>
      <c r="P110" s="46">
        <f t="shared" ref="P110" si="695">P$6+$D109</f>
        <v>5.8000000000000003E-2</v>
      </c>
      <c r="Q110" s="46">
        <f t="shared" ref="Q110" si="696">Q$6+$D109</f>
        <v>5.8000000000000003E-2</v>
      </c>
      <c r="R110" s="46">
        <f t="shared" ref="R110" si="697">R$6+$D109</f>
        <v>5.8000000000000003E-2</v>
      </c>
      <c r="S110" s="46">
        <f t="shared" ref="S110" si="698">S$6+$D109</f>
        <v>5.8000000000000003E-2</v>
      </c>
      <c r="T110" s="46">
        <f t="shared" ref="T110" si="699">T$6+$D109</f>
        <v>5.8000000000000003E-2</v>
      </c>
      <c r="U110" s="46">
        <f t="shared" ref="U110" si="700">U$6+$D109</f>
        <v>5.8000000000000003E-2</v>
      </c>
      <c r="V110" s="46">
        <f t="shared" ref="V110" si="701">V$6+$D109</f>
        <v>5.8000000000000003E-2</v>
      </c>
      <c r="W110" s="46">
        <f t="shared" ref="W110" si="702">W$6+$D109</f>
        <v>5.8000000000000003E-2</v>
      </c>
      <c r="X110" s="46">
        <f t="shared" ref="X110" si="703">X$6+$D109</f>
        <v>5.8000000000000003E-2</v>
      </c>
      <c r="Y110" s="46">
        <f t="shared" ref="Y110" si="704">Y$6+$D109</f>
        <v>5.8000000000000003E-2</v>
      </c>
      <c r="Z110" s="46">
        <f t="shared" ref="Z110" si="705">Z$6+$D109</f>
        <v>5.8000000000000003E-2</v>
      </c>
      <c r="AA110" s="46">
        <f t="shared" ref="AA110" si="706">AA$6+$D109</f>
        <v>5.8000000000000003E-2</v>
      </c>
      <c r="AB110" s="46">
        <f t="shared" ref="AB110" si="707">AB$6+$D109</f>
        <v>5.8000000000000003E-2</v>
      </c>
      <c r="AC110" s="46">
        <f t="shared" ref="AC110" si="708">AC$6+$D109</f>
        <v>5.8000000000000003E-2</v>
      </c>
      <c r="AD110" s="46">
        <f t="shared" ref="AD110" si="709">AD$6+$D109</f>
        <v>5.8000000000000003E-2</v>
      </c>
      <c r="AE110" s="46">
        <f t="shared" ref="AE110" si="710">AE$6+$D109</f>
        <v>5.8000000000000003E-2</v>
      </c>
      <c r="AF110" s="46">
        <f t="shared" ref="AF110" si="711">AF$6+$D109</f>
        <v>5.8000000000000003E-2</v>
      </c>
      <c r="AG110" s="46">
        <f t="shared" ref="AG110" si="712">AG$6+$D109</f>
        <v>5.8000000000000003E-2</v>
      </c>
      <c r="AH110" s="46">
        <f t="shared" ref="AH110" si="713">AH$6+$D109</f>
        <v>5.8000000000000003E-2</v>
      </c>
      <c r="AI110" s="46">
        <f t="shared" ref="AI110" si="714">AI$6+$D109</f>
        <v>5.8000000000000003E-2</v>
      </c>
      <c r="AJ110" s="46">
        <f t="shared" ref="AJ110" si="715">AJ$6+$D109</f>
        <v>5.8000000000000003E-2</v>
      </c>
      <c r="AK110" s="46">
        <f t="shared" ref="AK110" si="716">AK$6+$D109</f>
        <v>5.8000000000000003E-2</v>
      </c>
      <c r="AL110" s="46">
        <f t="shared" ref="AL110" si="717">AL$6+$D109</f>
        <v>5.8000000000000003E-2</v>
      </c>
      <c r="AM110" s="46">
        <f t="shared" ref="AM110" si="718">AM$6+$D109</f>
        <v>5.8000000000000003E-2</v>
      </c>
      <c r="AN110" s="46">
        <f t="shared" ref="AN110" si="719">AN$6+$D109</f>
        <v>5.8000000000000003E-2</v>
      </c>
      <c r="AO110" s="46">
        <f t="shared" ref="AO110" si="720">AO$6+$D109</f>
        <v>5.8000000000000003E-2</v>
      </c>
      <c r="AP110" s="46">
        <f t="shared" ref="AP110" si="721">AP$6+$D109</f>
        <v>5.8000000000000003E-2</v>
      </c>
      <c r="AQ110" s="46">
        <f t="shared" ref="AQ110" si="722">AQ$6+$D109</f>
        <v>5.8000000000000003E-2</v>
      </c>
      <c r="AR110" s="46">
        <f t="shared" ref="AR110" si="723">AR$6+$D109</f>
        <v>5.8000000000000003E-2</v>
      </c>
      <c r="AS110" s="46">
        <f t="shared" ref="AS110" si="724">AS$6+$D109</f>
        <v>5.8000000000000003E-2</v>
      </c>
      <c r="AT110" s="46">
        <f t="shared" ref="AT110" si="725">AT$6+$D109</f>
        <v>5.8000000000000003E-2</v>
      </c>
      <c r="AU110" s="46">
        <f t="shared" ref="AU110" si="726">AU$6+$D109</f>
        <v>5.8000000000000003E-2</v>
      </c>
      <c r="AV110" s="46">
        <f t="shared" ref="AV110" si="727">AV$6+$D109</f>
        <v>5.8000000000000003E-2</v>
      </c>
      <c r="AW110" s="46">
        <f t="shared" ref="AW110" si="728">AW$6+$D109</f>
        <v>5.8000000000000003E-2</v>
      </c>
      <c r="AX110" s="46">
        <f t="shared" ref="AX110" si="729">AX$6+$D109</f>
        <v>5.8000000000000003E-2</v>
      </c>
      <c r="AY110" s="46">
        <f t="shared" ref="AY110" si="730">AY$6+$D109</f>
        <v>5.8000000000000003E-2</v>
      </c>
      <c r="AZ110" s="46">
        <f t="shared" ref="AZ110" si="731">AZ$6+$D109</f>
        <v>5.8000000000000003E-2</v>
      </c>
      <c r="BA110" s="46">
        <f t="shared" ref="BA110" si="732">BA$6+$D109</f>
        <v>5.8000000000000003E-2</v>
      </c>
      <c r="BB110" s="46">
        <f t="shared" ref="BB110" si="733">BB$6+$D109</f>
        <v>5.8000000000000003E-2</v>
      </c>
      <c r="BC110" s="46">
        <f t="shared" ref="BC110" si="734">BC$6+$D109</f>
        <v>5.8000000000000003E-2</v>
      </c>
      <c r="BD110" s="46">
        <f t="shared" ref="BD110" si="735">BD$6+$D109</f>
        <v>5.8000000000000003E-2</v>
      </c>
      <c r="BE110" s="46">
        <f t="shared" ref="BE110" si="736">BE$6+$D109</f>
        <v>5.8000000000000003E-2</v>
      </c>
      <c r="BF110" s="46">
        <f t="shared" ref="BF110" si="737">BF$6+$D109</f>
        <v>5.8000000000000003E-2</v>
      </c>
      <c r="BG110" s="46">
        <f t="shared" ref="BG110" si="738">BG$6+$D109</f>
        <v>5.8000000000000003E-2</v>
      </c>
      <c r="BH110" s="46">
        <f t="shared" ref="BH110" si="739">BH$6+$D109</f>
        <v>5.8000000000000003E-2</v>
      </c>
      <c r="BI110" s="46">
        <f t="shared" ref="BI110" si="740">BI$6+$D109</f>
        <v>5.8000000000000003E-2</v>
      </c>
      <c r="BJ110" s="46">
        <f t="shared" ref="BJ110" si="741">BJ$6+$D109</f>
        <v>5.8000000000000003E-2</v>
      </c>
      <c r="BK110" s="46">
        <f t="shared" ref="BK110" si="742">BK$6+$D109</f>
        <v>5.8000000000000003E-2</v>
      </c>
      <c r="BL110" s="46">
        <f t="shared" ref="BL110" si="743">BL$6+$D109</f>
        <v>5.8000000000000003E-2</v>
      </c>
      <c r="BM110" s="46">
        <f t="shared" ref="BM110" si="744">BM$6+$D109</f>
        <v>5.8000000000000003E-2</v>
      </c>
      <c r="BN110" s="46">
        <f t="shared" ref="BN110" si="745">BN$6+$D109</f>
        <v>5.8000000000000003E-2</v>
      </c>
      <c r="BO110" s="46">
        <f t="shared" ref="BO110" si="746">BO$6+$D109</f>
        <v>5.8000000000000003E-2</v>
      </c>
      <c r="BP110" s="46">
        <f t="shared" ref="BP110" si="747">BP$6+$D109</f>
        <v>5.8000000000000003E-2</v>
      </c>
      <c r="BQ110" s="46">
        <f t="shared" ref="BQ110" si="748">BQ$6+$D109</f>
        <v>5.8000000000000003E-2</v>
      </c>
      <c r="BR110" s="46">
        <f t="shared" ref="BR110" si="749">BR$6+$D109</f>
        <v>5.8000000000000003E-2</v>
      </c>
      <c r="BS110" s="46">
        <f t="shared" ref="BS110" si="750">BS$6+$D109</f>
        <v>5.8000000000000003E-2</v>
      </c>
      <c r="BT110" s="46">
        <f t="shared" ref="BT110" si="751">BT$6+$D109</f>
        <v>5.8000000000000003E-2</v>
      </c>
      <c r="BU110" s="46">
        <f t="shared" ref="BU110" si="752">BU$6+$D109</f>
        <v>5.8000000000000003E-2</v>
      </c>
      <c r="BV110" s="46">
        <f t="shared" ref="BV110" si="753">BV$6+$D109</f>
        <v>5.8000000000000003E-2</v>
      </c>
      <c r="BW110" s="46">
        <f t="shared" ref="BW110" si="754">BW$6+$D109</f>
        <v>5.8000000000000003E-2</v>
      </c>
      <c r="BX110" s="46">
        <f t="shared" ref="BX110" si="755">BX$6+$D109</f>
        <v>5.8000000000000003E-2</v>
      </c>
      <c r="BY110" s="46">
        <f t="shared" ref="BY110" si="756">BY$6+$D109</f>
        <v>5.8000000000000003E-2</v>
      </c>
      <c r="BZ110" s="46">
        <f t="shared" ref="BZ110" si="757">BZ$6+$D109</f>
        <v>5.8000000000000003E-2</v>
      </c>
      <c r="CA110" s="46">
        <f t="shared" ref="CA110" si="758">CA$6+$D109</f>
        <v>5.8000000000000003E-2</v>
      </c>
      <c r="CB110" s="46">
        <f t="shared" ref="CB110" si="759">CB$6+$D109</f>
        <v>5.8000000000000003E-2</v>
      </c>
      <c r="CC110" s="46">
        <f t="shared" ref="CC110" si="760">CC$6+$D109</f>
        <v>5.8000000000000003E-2</v>
      </c>
      <c r="CD110" s="46">
        <f t="shared" ref="CD110" si="761">CD$6+$D109</f>
        <v>5.8000000000000003E-2</v>
      </c>
      <c r="CE110" s="46">
        <f t="shared" ref="CE110" si="762">CE$6+$D109</f>
        <v>5.8000000000000003E-2</v>
      </c>
      <c r="CF110" s="46">
        <f t="shared" ref="CF110" si="763">CF$6+$D109</f>
        <v>5.8000000000000003E-2</v>
      </c>
      <c r="CG110" s="46">
        <f t="shared" ref="CG110" si="764">CG$6+$D109</f>
        <v>5.8000000000000003E-2</v>
      </c>
      <c r="CH110" s="46">
        <f t="shared" ref="CH110" si="765">CH$6+$D109</f>
        <v>5.8000000000000003E-2</v>
      </c>
      <c r="CI110" s="46">
        <f t="shared" ref="CI110" si="766">CI$6+$D109</f>
        <v>5.8000000000000003E-2</v>
      </c>
      <c r="CJ110" s="46">
        <f t="shared" ref="CJ110" si="767">CJ$6+$D109</f>
        <v>5.8000000000000003E-2</v>
      </c>
    </row>
    <row r="111" spans="1:88" x14ac:dyDescent="0.25">
      <c r="A111" s="4"/>
      <c r="B111" s="2" t="s">
        <v>62</v>
      </c>
      <c r="C111" s="5" t="s">
        <v>1</v>
      </c>
      <c r="D111" s="29">
        <v>0.01</v>
      </c>
      <c r="H111" s="3">
        <f t="shared" ref="H111" si="768">-H108*$D111</f>
        <v>8000000</v>
      </c>
    </row>
    <row r="112" spans="1:88" s="4" customFormat="1" x14ac:dyDescent="0.25">
      <c r="B112" s="4" t="s">
        <v>6</v>
      </c>
      <c r="C112" s="5" t="s">
        <v>1</v>
      </c>
      <c r="D112" s="22">
        <v>0.2</v>
      </c>
      <c r="G112" s="5"/>
    </row>
    <row r="113" spans="1:88" s="4" customFormat="1" x14ac:dyDescent="0.25">
      <c r="B113" s="4" t="s">
        <v>8</v>
      </c>
      <c r="C113" s="5"/>
      <c r="D113" s="13">
        <f t="shared" ref="D113" si="769">SUM(H113:CJ113)</f>
        <v>160000000</v>
      </c>
      <c r="G113" s="5"/>
      <c r="H113" s="6">
        <f t="shared" ref="H113:K113" si="770">IF(H$4-$H$4=$D104,$D107*$D112,0)</f>
        <v>0</v>
      </c>
      <c r="I113" s="6">
        <f t="shared" si="770"/>
        <v>0</v>
      </c>
      <c r="J113" s="6">
        <f t="shared" si="770"/>
        <v>0</v>
      </c>
      <c r="K113" s="6">
        <f t="shared" si="770"/>
        <v>0</v>
      </c>
      <c r="L113" s="6">
        <f t="shared" ref="L113" si="771">IF(L$4-$H$4=$D104,$D107*$D112,0)</f>
        <v>0</v>
      </c>
      <c r="M113" s="6">
        <f t="shared" ref="M113" si="772">IF(M$4-$H$4=$D104,$D107*$D112,0)</f>
        <v>0</v>
      </c>
      <c r="N113" s="6">
        <f t="shared" ref="N113" si="773">IF(N$4-$H$4=$D104,$D107*$D112,0)</f>
        <v>0</v>
      </c>
      <c r="O113" s="6">
        <f t="shared" ref="O113" si="774">IF(O$4-$H$4=$D104,$D107*$D112,0)</f>
        <v>0</v>
      </c>
      <c r="P113" s="6">
        <f t="shared" ref="P113" si="775">IF(P$4-$H$4=$D104,$D107*$D112,0)</f>
        <v>0</v>
      </c>
      <c r="Q113" s="6">
        <f t="shared" ref="Q113" si="776">IF(Q$4-$H$4=$D104,$D107*$D112,0)</f>
        <v>0</v>
      </c>
      <c r="R113" s="6">
        <f t="shared" ref="R113" si="777">IF(R$4-$H$4=$D104,$D107*$D112,0)</f>
        <v>0</v>
      </c>
      <c r="S113" s="6">
        <f t="shared" ref="S113" si="778">IF(S$4-$H$4=$D104,$D107*$D112,0)</f>
        <v>0</v>
      </c>
      <c r="T113" s="6">
        <f t="shared" ref="T113" si="779">IF(T$4-$H$4=$D104,$D107*$D112,0)</f>
        <v>0</v>
      </c>
      <c r="U113" s="6">
        <f t="shared" ref="U113" si="780">IF(U$4-$H$4=$D104,$D107*$D112,0)</f>
        <v>0</v>
      </c>
      <c r="V113" s="6">
        <f t="shared" ref="V113" si="781">IF(V$4-$H$4=$D104,$D107*$D112,0)</f>
        <v>0</v>
      </c>
      <c r="W113" s="6">
        <f t="shared" ref="W113" si="782">IF(W$4-$H$4=$D104,$D107*$D112,0)</f>
        <v>0</v>
      </c>
      <c r="X113" s="6">
        <f t="shared" ref="X113" si="783">IF(X$4-$H$4=$D104,$D107*$D112,0)</f>
        <v>0</v>
      </c>
      <c r="Y113" s="6">
        <f t="shared" ref="Y113" si="784">IF(Y$4-$H$4=$D104,$D107*$D112,0)</f>
        <v>0</v>
      </c>
      <c r="Z113" s="6">
        <f t="shared" ref="Z113" si="785">IF(Z$4-$H$4=$D104,$D107*$D112,0)</f>
        <v>0</v>
      </c>
      <c r="AA113" s="6">
        <f t="shared" ref="AA113" si="786">IF(AA$4-$H$4=$D104,$D107*$D112,0)</f>
        <v>0</v>
      </c>
      <c r="AB113" s="6">
        <f t="shared" ref="AB113" si="787">IF(AB$4-$H$4=$D104,$D107*$D112,0)</f>
        <v>0</v>
      </c>
      <c r="AC113" s="6">
        <f t="shared" ref="AC113" si="788">IF(AC$4-$H$4=$D104,$D107*$D112,0)</f>
        <v>0</v>
      </c>
      <c r="AD113" s="6">
        <f t="shared" ref="AD113" si="789">IF(AD$4-$H$4=$D104,$D107*$D112,0)</f>
        <v>0</v>
      </c>
      <c r="AE113" s="6">
        <f t="shared" ref="AE113" si="790">IF(AE$4-$H$4=$D104,$D107*$D112,0)</f>
        <v>0</v>
      </c>
      <c r="AF113" s="6">
        <f t="shared" ref="AF113" si="791">IF(AF$4-$H$4=$D104,$D107*$D112,0)</f>
        <v>0</v>
      </c>
      <c r="AG113" s="6">
        <f t="shared" ref="AG113" si="792">IF(AG$4-$H$4=$D104,$D107*$D112,0)</f>
        <v>0</v>
      </c>
      <c r="AH113" s="6">
        <f t="shared" ref="AH113" si="793">IF(AH$4-$H$4=$D104,$D107*$D112,0)</f>
        <v>0</v>
      </c>
      <c r="AI113" s="6">
        <f t="shared" ref="AI113" si="794">IF(AI$4-$H$4=$D104,$D107*$D112,0)</f>
        <v>0</v>
      </c>
      <c r="AJ113" s="6">
        <f t="shared" ref="AJ113" si="795">IF(AJ$4-$H$4=$D104,$D107*$D112,0)</f>
        <v>0</v>
      </c>
      <c r="AK113" s="6">
        <f t="shared" ref="AK113" si="796">IF(AK$4-$H$4=$D104,$D107*$D112,0)</f>
        <v>0</v>
      </c>
      <c r="AL113" s="6">
        <f t="shared" ref="AL113" si="797">IF(AL$4-$H$4=$D104,$D107*$D112,0)</f>
        <v>0</v>
      </c>
      <c r="AM113" s="6">
        <f t="shared" ref="AM113" si="798">IF(AM$4-$H$4=$D104,$D107*$D112,0)</f>
        <v>0</v>
      </c>
      <c r="AN113" s="6">
        <f t="shared" ref="AN113" si="799">IF(AN$4-$H$4=$D104,$D107*$D112,0)</f>
        <v>0</v>
      </c>
      <c r="AO113" s="6">
        <f t="shared" ref="AO113" si="800">IF(AO$4-$H$4=$D104,$D107*$D112,0)</f>
        <v>0</v>
      </c>
      <c r="AP113" s="6">
        <f t="shared" ref="AP113" si="801">IF(AP$4-$H$4=$D104,$D107*$D112,0)</f>
        <v>0</v>
      </c>
      <c r="AQ113" s="6">
        <f t="shared" ref="AQ113" si="802">IF(AQ$4-$H$4=$D104,$D107*$D112,0)</f>
        <v>0</v>
      </c>
      <c r="AR113" s="6">
        <f t="shared" ref="AR113" si="803">IF(AR$4-$H$4=$D104,$D107*$D112,0)</f>
        <v>0</v>
      </c>
      <c r="AS113" s="6">
        <f t="shared" ref="AS113" si="804">IF(AS$4-$H$4=$D104,$D107*$D112,0)</f>
        <v>0</v>
      </c>
      <c r="AT113" s="6">
        <f t="shared" ref="AT113" si="805">IF(AT$4-$H$4=$D104,$D107*$D112,0)</f>
        <v>0</v>
      </c>
      <c r="AU113" s="6">
        <f t="shared" ref="AU113" si="806">IF(AU$4-$H$4=$D104,$D107*$D112,0)</f>
        <v>0</v>
      </c>
      <c r="AV113" s="6">
        <f t="shared" ref="AV113" si="807">IF(AV$4-$H$4=$D104,$D107*$D112,0)</f>
        <v>0</v>
      </c>
      <c r="AW113" s="6">
        <f t="shared" ref="AW113" si="808">IF(AW$4-$H$4=$D104,$D107*$D112,0)</f>
        <v>0</v>
      </c>
      <c r="AX113" s="6">
        <f t="shared" ref="AX113" si="809">IF(AX$4-$H$4=$D104,$D107*$D112,0)</f>
        <v>0</v>
      </c>
      <c r="AY113" s="6">
        <f t="shared" ref="AY113" si="810">IF(AY$4-$H$4=$D104,$D107*$D112,0)</f>
        <v>0</v>
      </c>
      <c r="AZ113" s="6">
        <f t="shared" ref="AZ113" si="811">IF(AZ$4-$H$4=$D104,$D107*$D112,0)</f>
        <v>0</v>
      </c>
      <c r="BA113" s="6">
        <f t="shared" ref="BA113" si="812">IF(BA$4-$H$4=$D104,$D107*$D112,0)</f>
        <v>0</v>
      </c>
      <c r="BB113" s="6">
        <f t="shared" ref="BB113" si="813">IF(BB$4-$H$4=$D104,$D107*$D112,0)</f>
        <v>0</v>
      </c>
      <c r="BC113" s="6">
        <f t="shared" ref="BC113" si="814">IF(BC$4-$H$4=$D104,$D107*$D112,0)</f>
        <v>0</v>
      </c>
      <c r="BD113" s="6">
        <f t="shared" ref="BD113" si="815">IF(BD$4-$H$4=$D104,$D107*$D112,0)</f>
        <v>0</v>
      </c>
      <c r="BE113" s="6">
        <f t="shared" ref="BE113" si="816">IF(BE$4-$H$4=$D104,$D107*$D112,0)</f>
        <v>0</v>
      </c>
      <c r="BF113" s="6">
        <f t="shared" ref="BF113" si="817">IF(BF$4-$H$4=$D104,$D107*$D112,0)</f>
        <v>0</v>
      </c>
      <c r="BG113" s="6">
        <f t="shared" ref="BG113" si="818">IF(BG$4-$H$4=$D104,$D107*$D112,0)</f>
        <v>0</v>
      </c>
      <c r="BH113" s="6">
        <f t="shared" ref="BH113" si="819">IF(BH$4-$H$4=$D104,$D107*$D112,0)</f>
        <v>0</v>
      </c>
      <c r="BI113" s="6">
        <f t="shared" ref="BI113" si="820">IF(BI$4-$H$4=$D104,$D107*$D112,0)</f>
        <v>0</v>
      </c>
      <c r="BJ113" s="6">
        <f t="shared" ref="BJ113" si="821">IF(BJ$4-$H$4=$D104,$D107*$D112,0)</f>
        <v>0</v>
      </c>
      <c r="BK113" s="6">
        <f t="shared" ref="BK113" si="822">IF(BK$4-$H$4=$D104,$D107*$D112,0)</f>
        <v>0</v>
      </c>
      <c r="BL113" s="6">
        <f t="shared" ref="BL113" si="823">IF(BL$4-$H$4=$D104,$D107*$D112,0)</f>
        <v>0</v>
      </c>
      <c r="BM113" s="6">
        <f t="shared" ref="BM113" si="824">IF(BM$4-$H$4=$D104,$D107*$D112,0)</f>
        <v>0</v>
      </c>
      <c r="BN113" s="6">
        <f t="shared" ref="BN113" si="825">IF(BN$4-$H$4=$D104,$D107*$D112,0)</f>
        <v>0</v>
      </c>
      <c r="BO113" s="6">
        <f t="shared" ref="BO113" si="826">IF(BO$4-$H$4=$D104,$D107*$D112,0)</f>
        <v>0</v>
      </c>
      <c r="BP113" s="6">
        <f t="shared" ref="BP113" si="827">IF(BP$4-$H$4=$D104,$D107*$D112,0)</f>
        <v>0</v>
      </c>
      <c r="BQ113" s="6">
        <f t="shared" ref="BQ113" si="828">IF(BQ$4-$H$4=$D104,$D107*$D112,0)</f>
        <v>0</v>
      </c>
      <c r="BR113" s="6">
        <f t="shared" ref="BR113" si="829">IF(BR$4-$H$4=$D104,$D107*$D112,0)</f>
        <v>0</v>
      </c>
      <c r="BS113" s="6">
        <f t="shared" ref="BS113" si="830">IF(BS$4-$H$4=$D104,$D107*$D112,0)</f>
        <v>0</v>
      </c>
      <c r="BT113" s="6">
        <f t="shared" ref="BT113" si="831">IF(BT$4-$H$4=$D104,$D107*$D112,0)</f>
        <v>0</v>
      </c>
      <c r="BU113" s="6">
        <f t="shared" ref="BU113" si="832">IF(BU$4-$H$4=$D104,$D107*$D112,0)</f>
        <v>0</v>
      </c>
      <c r="BV113" s="6">
        <f t="shared" ref="BV113" si="833">IF(BV$4-$H$4=$D104,$D107*$D112,0)</f>
        <v>0</v>
      </c>
      <c r="BW113" s="6">
        <f t="shared" ref="BW113" si="834">IF(BW$4-$H$4=$D104,$D107*$D112,0)</f>
        <v>0</v>
      </c>
      <c r="BX113" s="6">
        <f t="shared" ref="BX113" si="835">IF(BX$4-$H$4=$D104,$D107*$D112,0)</f>
        <v>0</v>
      </c>
      <c r="BY113" s="6">
        <f t="shared" ref="BY113" si="836">IF(BY$4-$H$4=$D104,$D107*$D112,0)</f>
        <v>0</v>
      </c>
      <c r="BZ113" s="6">
        <f t="shared" ref="BZ113" si="837">IF(BZ$4-$H$4=$D104,$D107*$D112,0)</f>
        <v>0</v>
      </c>
      <c r="CA113" s="6">
        <f t="shared" ref="CA113" si="838">IF(CA$4-$H$4=$D104,$D107*$D112,0)</f>
        <v>0</v>
      </c>
      <c r="CB113" s="6">
        <f t="shared" ref="CB113" si="839">IF(CB$4-$H$4=$D104,$D107*$D112,0)</f>
        <v>0</v>
      </c>
      <c r="CC113" s="6">
        <f t="shared" ref="CC113" si="840">IF(CC$4-$H$4=$D104,$D107*$D112,0)</f>
        <v>0</v>
      </c>
      <c r="CD113" s="6">
        <f t="shared" ref="CD113" si="841">IF(CD$4-$H$4=$D104,$D107*$D112,0)</f>
        <v>0</v>
      </c>
      <c r="CE113" s="6">
        <f t="shared" ref="CE113" si="842">IF(CE$4-$H$4=$D104,$D107*$D112,0)</f>
        <v>0</v>
      </c>
      <c r="CF113" s="6">
        <f t="shared" ref="CF113" si="843">IF(CF$4-$H$4=$D104,$D107*$D112,0)</f>
        <v>0</v>
      </c>
      <c r="CG113" s="6">
        <f t="shared" ref="CG113" si="844">IF(CG$4-$H$4=$D104,$D107*$D112,0)</f>
        <v>0</v>
      </c>
      <c r="CH113" s="6">
        <f t="shared" ref="CH113" si="845">IF(CH$4-$H$4=$D104,$D107*$D112,0)</f>
        <v>0</v>
      </c>
      <c r="CI113" s="6">
        <f t="shared" ref="CI113" si="846">IF(CI$4-$H$4=$D104,$D107*$D112,0)</f>
        <v>0</v>
      </c>
      <c r="CJ113" s="6">
        <f t="shared" ref="CJ113" si="847">IF(CJ$4-$H$4=$D104,$D107*$D112,0)</f>
        <v>160000000</v>
      </c>
    </row>
    <row r="114" spans="1:88" x14ac:dyDescent="0.25">
      <c r="A114" s="4"/>
    </row>
    <row r="115" spans="1:88" x14ac:dyDescent="0.25">
      <c r="A115" s="4"/>
      <c r="B115" s="57" t="s">
        <v>16</v>
      </c>
      <c r="C115" s="58"/>
      <c r="D115" s="59">
        <f t="shared" ref="D115" si="848">SUM(H115:CJ115)</f>
        <v>1085551985.9362674</v>
      </c>
      <c r="E115" s="57"/>
      <c r="F115" s="57"/>
      <c r="G115" s="60"/>
      <c r="H115" s="61">
        <f>IF(AND(H$4-$H$4&gt;0,H$4-$H$4&lt;=$D104),$D107*(1-$D112)*H110/4*POWER(1+H110/4,$D104)/(POWER(1+H110/4,$D104)-1),0)</f>
        <v>0</v>
      </c>
      <c r="I115" s="61">
        <f t="shared" ref="I115:BT115" si="849">IF(AND(I$4-$H$4&gt;0,I$4-$H$4&lt;=$D104),$D107*(1-$D112)*I110/4*POWER(1+I110/4,$D104)/(POWER(1+I110/4,$D104)-1),0)</f>
        <v>13569399.824203318</v>
      </c>
      <c r="J115" s="61">
        <f t="shared" si="849"/>
        <v>13569399.824203318</v>
      </c>
      <c r="K115" s="61">
        <f t="shared" si="849"/>
        <v>13569399.824203318</v>
      </c>
      <c r="L115" s="61">
        <f t="shared" si="849"/>
        <v>13569399.824203318</v>
      </c>
      <c r="M115" s="61">
        <f t="shared" si="849"/>
        <v>13569399.824203318</v>
      </c>
      <c r="N115" s="61">
        <f t="shared" si="849"/>
        <v>13569399.824203318</v>
      </c>
      <c r="O115" s="61">
        <f t="shared" si="849"/>
        <v>13569399.824203318</v>
      </c>
      <c r="P115" s="61">
        <f t="shared" si="849"/>
        <v>13569399.824203318</v>
      </c>
      <c r="Q115" s="61">
        <f t="shared" si="849"/>
        <v>13569399.824203318</v>
      </c>
      <c r="R115" s="61">
        <f t="shared" si="849"/>
        <v>13569399.824203318</v>
      </c>
      <c r="S115" s="61">
        <f t="shared" si="849"/>
        <v>13569399.824203318</v>
      </c>
      <c r="T115" s="61">
        <f t="shared" si="849"/>
        <v>13569399.824203318</v>
      </c>
      <c r="U115" s="61">
        <f t="shared" si="849"/>
        <v>13569399.824203318</v>
      </c>
      <c r="V115" s="61">
        <f t="shared" si="849"/>
        <v>13569399.824203318</v>
      </c>
      <c r="W115" s="61">
        <f t="shared" si="849"/>
        <v>13569399.824203318</v>
      </c>
      <c r="X115" s="61">
        <f t="shared" si="849"/>
        <v>13569399.824203318</v>
      </c>
      <c r="Y115" s="61">
        <f t="shared" si="849"/>
        <v>13569399.824203318</v>
      </c>
      <c r="Z115" s="61">
        <f t="shared" si="849"/>
        <v>13569399.824203318</v>
      </c>
      <c r="AA115" s="61">
        <f t="shared" si="849"/>
        <v>13569399.824203318</v>
      </c>
      <c r="AB115" s="61">
        <f t="shared" si="849"/>
        <v>13569399.824203318</v>
      </c>
      <c r="AC115" s="61">
        <f t="shared" si="849"/>
        <v>13569399.824203318</v>
      </c>
      <c r="AD115" s="61">
        <f t="shared" si="849"/>
        <v>13569399.824203318</v>
      </c>
      <c r="AE115" s="61">
        <f t="shared" si="849"/>
        <v>13569399.824203318</v>
      </c>
      <c r="AF115" s="61">
        <f t="shared" si="849"/>
        <v>13569399.824203318</v>
      </c>
      <c r="AG115" s="61">
        <f t="shared" si="849"/>
        <v>13569399.824203318</v>
      </c>
      <c r="AH115" s="61">
        <f t="shared" si="849"/>
        <v>13569399.824203318</v>
      </c>
      <c r="AI115" s="61">
        <f t="shared" si="849"/>
        <v>13569399.824203318</v>
      </c>
      <c r="AJ115" s="61">
        <f t="shared" si="849"/>
        <v>13569399.824203318</v>
      </c>
      <c r="AK115" s="61">
        <f t="shared" si="849"/>
        <v>13569399.824203318</v>
      </c>
      <c r="AL115" s="61">
        <f t="shared" si="849"/>
        <v>13569399.824203318</v>
      </c>
      <c r="AM115" s="61">
        <f t="shared" si="849"/>
        <v>13569399.824203318</v>
      </c>
      <c r="AN115" s="61">
        <f t="shared" si="849"/>
        <v>13569399.824203318</v>
      </c>
      <c r="AO115" s="61">
        <f t="shared" si="849"/>
        <v>13569399.824203318</v>
      </c>
      <c r="AP115" s="61">
        <f t="shared" si="849"/>
        <v>13569399.824203318</v>
      </c>
      <c r="AQ115" s="61">
        <f t="shared" si="849"/>
        <v>13569399.824203318</v>
      </c>
      <c r="AR115" s="61">
        <f t="shared" si="849"/>
        <v>13569399.824203318</v>
      </c>
      <c r="AS115" s="61">
        <f t="shared" si="849"/>
        <v>13569399.824203318</v>
      </c>
      <c r="AT115" s="61">
        <f t="shared" si="849"/>
        <v>13569399.824203318</v>
      </c>
      <c r="AU115" s="61">
        <f t="shared" si="849"/>
        <v>13569399.824203318</v>
      </c>
      <c r="AV115" s="61">
        <f t="shared" si="849"/>
        <v>13569399.824203318</v>
      </c>
      <c r="AW115" s="61">
        <f t="shared" si="849"/>
        <v>13569399.824203318</v>
      </c>
      <c r="AX115" s="61">
        <f t="shared" si="849"/>
        <v>13569399.824203318</v>
      </c>
      <c r="AY115" s="61">
        <f t="shared" si="849"/>
        <v>13569399.824203318</v>
      </c>
      <c r="AZ115" s="61">
        <f t="shared" si="849"/>
        <v>13569399.824203318</v>
      </c>
      <c r="BA115" s="61">
        <f t="shared" si="849"/>
        <v>13569399.824203318</v>
      </c>
      <c r="BB115" s="61">
        <f t="shared" si="849"/>
        <v>13569399.824203318</v>
      </c>
      <c r="BC115" s="61">
        <f t="shared" si="849"/>
        <v>13569399.824203318</v>
      </c>
      <c r="BD115" s="61">
        <f t="shared" si="849"/>
        <v>13569399.824203318</v>
      </c>
      <c r="BE115" s="61">
        <f t="shared" si="849"/>
        <v>13569399.824203318</v>
      </c>
      <c r="BF115" s="61">
        <f t="shared" si="849"/>
        <v>13569399.824203318</v>
      </c>
      <c r="BG115" s="61">
        <f t="shared" si="849"/>
        <v>13569399.824203318</v>
      </c>
      <c r="BH115" s="61">
        <f t="shared" si="849"/>
        <v>13569399.824203318</v>
      </c>
      <c r="BI115" s="61">
        <f t="shared" si="849"/>
        <v>13569399.824203318</v>
      </c>
      <c r="BJ115" s="61">
        <f t="shared" si="849"/>
        <v>13569399.824203318</v>
      </c>
      <c r="BK115" s="61">
        <f t="shared" si="849"/>
        <v>13569399.824203318</v>
      </c>
      <c r="BL115" s="61">
        <f t="shared" si="849"/>
        <v>13569399.824203318</v>
      </c>
      <c r="BM115" s="61">
        <f t="shared" si="849"/>
        <v>13569399.824203318</v>
      </c>
      <c r="BN115" s="61">
        <f t="shared" si="849"/>
        <v>13569399.824203318</v>
      </c>
      <c r="BO115" s="61">
        <f t="shared" si="849"/>
        <v>13569399.824203318</v>
      </c>
      <c r="BP115" s="61">
        <f t="shared" si="849"/>
        <v>13569399.824203318</v>
      </c>
      <c r="BQ115" s="61">
        <f t="shared" si="849"/>
        <v>13569399.824203318</v>
      </c>
      <c r="BR115" s="61">
        <f t="shared" si="849"/>
        <v>13569399.824203318</v>
      </c>
      <c r="BS115" s="61">
        <f t="shared" si="849"/>
        <v>13569399.824203318</v>
      </c>
      <c r="BT115" s="61">
        <f t="shared" si="849"/>
        <v>13569399.824203318</v>
      </c>
      <c r="BU115" s="61">
        <f t="shared" ref="BU115:CJ115" si="850">IF(AND(BU$4-$H$4&gt;0,BU$4-$H$4&lt;=$D104),$D107*(1-$D112)*BU110/4*POWER(1+BU110/4,$D104)/(POWER(1+BU110/4,$D104)-1),0)</f>
        <v>13569399.824203318</v>
      </c>
      <c r="BV115" s="61">
        <f t="shared" si="850"/>
        <v>13569399.824203318</v>
      </c>
      <c r="BW115" s="61">
        <f t="shared" si="850"/>
        <v>13569399.824203318</v>
      </c>
      <c r="BX115" s="61">
        <f t="shared" si="850"/>
        <v>13569399.824203318</v>
      </c>
      <c r="BY115" s="61">
        <f t="shared" si="850"/>
        <v>13569399.824203318</v>
      </c>
      <c r="BZ115" s="61">
        <f t="shared" si="850"/>
        <v>13569399.824203318</v>
      </c>
      <c r="CA115" s="61">
        <f t="shared" si="850"/>
        <v>13569399.824203318</v>
      </c>
      <c r="CB115" s="61">
        <f t="shared" si="850"/>
        <v>13569399.824203318</v>
      </c>
      <c r="CC115" s="61">
        <f t="shared" si="850"/>
        <v>13569399.824203318</v>
      </c>
      <c r="CD115" s="61">
        <f t="shared" si="850"/>
        <v>13569399.824203318</v>
      </c>
      <c r="CE115" s="61">
        <f t="shared" si="850"/>
        <v>13569399.824203318</v>
      </c>
      <c r="CF115" s="61">
        <f t="shared" si="850"/>
        <v>13569399.824203318</v>
      </c>
      <c r="CG115" s="61">
        <f t="shared" si="850"/>
        <v>13569399.824203318</v>
      </c>
      <c r="CH115" s="61">
        <f t="shared" si="850"/>
        <v>13569399.824203318</v>
      </c>
      <c r="CI115" s="61">
        <f t="shared" si="850"/>
        <v>13569399.824203318</v>
      </c>
      <c r="CJ115" s="61">
        <f t="shared" si="850"/>
        <v>13569399.824203318</v>
      </c>
    </row>
    <row r="116" spans="1:88" s="4" customFormat="1" x14ac:dyDescent="0.25">
      <c r="B116" s="35" t="s">
        <v>17</v>
      </c>
      <c r="C116" s="33"/>
      <c r="D116" s="51">
        <f>SUM(H116:CJ116)</f>
        <v>631151985.93626761</v>
      </c>
      <c r="E116" s="35"/>
      <c r="F116" s="35"/>
      <c r="G116" s="33"/>
      <c r="H116" s="37">
        <f>IF(AND(H$4-$H$4&gt;0,H$4-$H$4&lt;=$D104),($D107-SUM($G117:G117))*H110/4,0)</f>
        <v>0</v>
      </c>
      <c r="I116" s="37">
        <f>IF(AND(I$4-$H$4&gt;0,I$4-$H$4&lt;=$D104),($D107-SUM($G117:H117))*I110/4,0)</f>
        <v>11600000</v>
      </c>
      <c r="J116" s="37">
        <f>IF(AND(J$4-$H$4&gt;0,J$4-$H$4&lt;=$D104),($D107-SUM($G117:I117))*J110/4,0)</f>
        <v>11537803.702549051</v>
      </c>
      <c r="K116" s="37">
        <f>IF(AND(K$4-$H$4&gt;0,K$4-$H$4&lt;=$D104),($D107-SUM($G117:J117))*K110/4,0)</f>
        <v>11474705.558785066</v>
      </c>
      <c r="L116" s="37">
        <f>IF(AND(L$4-$H$4&gt;0,L$4-$H$4&lt;=$D104),($D107-SUM($G117:K117))*L110/4,0)</f>
        <v>11410692.491936501</v>
      </c>
      <c r="M116" s="37">
        <f>IF(AND(M$4-$H$4&gt;0,M$4-$H$4&lt;=$D104),($D107-SUM($G117:L117))*M110/4,0)</f>
        <v>11345751.235618632</v>
      </c>
      <c r="N116" s="37">
        <f>IF(AND(N$4-$H$4&gt;0,N$4-$H$4&lt;=$D104),($D107-SUM($G117:M117))*N110/4,0)</f>
        <v>11279868.331084155</v>
      </c>
      <c r="O116" s="37">
        <f>IF(AND(O$4-$H$4&gt;0,O$4-$H$4&lt;=$D104),($D107-SUM($G117:N117))*O110/4,0)</f>
        <v>11213030.124433925</v>
      </c>
      <c r="P116" s="37">
        <f>IF(AND(P$4-$H$4&gt;0,P$4-$H$4&lt;=$D104),($D107-SUM($G117:O117))*P110/4,0)</f>
        <v>11145222.76378727</v>
      </c>
      <c r="Q116" s="37">
        <f>IF(AND(Q$4-$H$4&gt;0,Q$4-$H$4&lt;=$D104),($D107-SUM($G117:P117))*Q110/4,0)</f>
        <v>11076432.196411237</v>
      </c>
      <c r="R116" s="37">
        <f>IF(AND(R$4-$H$4&gt;0,R$4-$H$4&lt;=$D104),($D107-SUM($G117:Q117))*R110/4,0)</f>
        <v>11006644.165808253</v>
      </c>
      <c r="S116" s="37">
        <f>IF(AND(S$4-$H$4&gt;0,S$4-$H$4&lt;=$D104),($D107-SUM($G117:R117))*S110/4,0)</f>
        <v>10935844.208761524</v>
      </c>
      <c r="T116" s="37">
        <f>IF(AND(T$4-$H$4&gt;0,T$4-$H$4&lt;=$D104),($D107-SUM($G117:S117))*T110/4,0)</f>
        <v>10864017.652337618</v>
      </c>
      <c r="U116" s="37">
        <f>IF(AND(U$4-$H$4&gt;0,U$4-$H$4&lt;=$D104),($D107-SUM($G117:T117))*U110/4,0)</f>
        <v>10791149.610845566</v>
      </c>
      <c r="V116" s="37">
        <f>IF(AND(V$4-$H$4&gt;0,V$4-$H$4&lt;=$D104),($D107-SUM($G117:U117))*V110/4,0)</f>
        <v>10717224.982751878</v>
      </c>
      <c r="W116" s="37">
        <f>IF(AND(W$4-$H$4&gt;0,W$4-$H$4&lt;=$D104),($D107-SUM($G117:V117))*W110/4,0)</f>
        <v>10642228.447550831</v>
      </c>
      <c r="X116" s="37">
        <f>IF(AND(X$4-$H$4&gt;0,X$4-$H$4&lt;=$D104),($D107-SUM($G117:W117))*X110/4,0)</f>
        <v>10566144.46258937</v>
      </c>
      <c r="Y116" s="37">
        <f>IF(AND(Y$4-$H$4&gt;0,Y$4-$H$4&lt;=$D104),($D107-SUM($G117:X117))*Y110/4,0)</f>
        <v>10488957.259845968</v>
      </c>
      <c r="Z116" s="37">
        <f>IF(AND(Z$4-$H$4&gt;0,Z$4-$H$4&lt;=$D104),($D107-SUM($G117:Y117))*Z110/4,0)</f>
        <v>10410650.842662787</v>
      </c>
      <c r="AA116" s="37">
        <f>IF(AND(AA$4-$H$4&gt;0,AA$4-$H$4&lt;=$D104),($D107-SUM($G117:Z117))*AA110/4,0)</f>
        <v>10331208.982430449</v>
      </c>
      <c r="AB116" s="37">
        <f>IF(AND(AB$4-$H$4&gt;0,AB$4-$H$4&lt;=$D104),($D107-SUM($G117:AA117))*AB110/4,0)</f>
        <v>10250615.215224743</v>
      </c>
      <c r="AC116" s="37">
        <f>IF(AND(AC$4-$H$4&gt;0,AC$4-$H$4&lt;=$D104),($D107-SUM($G117:AB117))*AC110/4,0)</f>
        <v>10168852.838394554</v>
      </c>
      <c r="AD116" s="37">
        <f>IF(AND(AD$4-$H$4&gt;0,AD$4-$H$4&lt;=$D104),($D107-SUM($G117:AC117))*AD110/4,0)</f>
        <v>10085904.907100325</v>
      </c>
      <c r="AE116" s="37">
        <f>IF(AND(AE$4-$H$4&gt;0,AE$4-$H$4&lt;=$D104),($D107-SUM($G117:AD117))*AE110/4,0)</f>
        <v>10001754.230802333</v>
      </c>
      <c r="AF116" s="37">
        <f>IF(AND(AF$4-$H$4&gt;0,AF$4-$H$4&lt;=$D104),($D107-SUM($G117:AE117))*AF110/4,0)</f>
        <v>9916383.3696980197</v>
      </c>
      <c r="AG116" s="37">
        <f>IF(AND(AG$4-$H$4&gt;0,AG$4-$H$4&lt;=$D104),($D107-SUM($G117:AF117))*AG110/4,0)</f>
        <v>9829774.6311076917</v>
      </c>
      <c r="AH116" s="37">
        <f>IF(AND(AH$4-$H$4&gt;0,AH$4-$H$4&lt;=$D104),($D107-SUM($G117:AG117))*AH110/4,0)</f>
        <v>9741910.0658078045</v>
      </c>
      <c r="AI116" s="37">
        <f>IF(AND(AI$4-$H$4&gt;0,AI$4-$H$4&lt;=$D104),($D107-SUM($G117:AH117))*AI110/4,0)</f>
        <v>9652771.4643110707</v>
      </c>
      <c r="AJ116" s="37">
        <f>IF(AND(AJ$4-$H$4&gt;0,AJ$4-$H$4&lt;=$D104),($D107-SUM($G117:AI117))*AJ110/4,0)</f>
        <v>9562340.3530926332</v>
      </c>
      <c r="AK116" s="37">
        <f>IF(AND(AK$4-$H$4&gt;0,AK$4-$H$4&lt;=$D104),($D107-SUM($G117:AJ117))*AK110/4,0)</f>
        <v>9470597.9907615278</v>
      </c>
      <c r="AL116" s="37">
        <f>IF(AND(AL$4-$H$4&gt;0,AL$4-$H$4&lt;=$D104),($D107-SUM($G117:AK117))*AL110/4,0)</f>
        <v>9377525.3641766235</v>
      </c>
      <c r="AM116" s="37">
        <f>IF(AND(AM$4-$H$4&gt;0,AM$4-$H$4&lt;=$D104),($D107-SUM($G117:AL117))*AM110/4,0)</f>
        <v>9283103.1845062356</v>
      </c>
      <c r="AN116" s="37">
        <f>IF(AND(AN$4-$H$4&gt;0,AN$4-$H$4&lt;=$D104),($D107-SUM($G117:AM117))*AN110/4,0)</f>
        <v>9187311.8832306266</v>
      </c>
      <c r="AO116" s="37">
        <f>IF(AND(AO$4-$H$4&gt;0,AO$4-$H$4&lt;=$D104),($D107-SUM($G117:AN117))*AO110/4,0)</f>
        <v>9090131.6080865227</v>
      </c>
      <c r="AP116" s="37">
        <f>IF(AND(AP$4-$H$4&gt;0,AP$4-$H$4&lt;=$D104),($D107-SUM($G117:AO117))*AP110/4,0)</f>
        <v>8991542.218952829</v>
      </c>
      <c r="AQ116" s="37">
        <f>IF(AND(AQ$4-$H$4&gt;0,AQ$4-$H$4&lt;=$D104),($D107-SUM($G117:AP117))*AQ110/4,0)</f>
        <v>8891523.2836766988</v>
      </c>
      <c r="AR116" s="37">
        <f>IF(AND(AR$4-$H$4&gt;0,AR$4-$H$4&lt;=$D104),($D107-SUM($G117:AQ117))*AR110/4,0)</f>
        <v>8790054.073839061</v>
      </c>
      <c r="AS116" s="37">
        <f>IF(AND(AS$4-$H$4&gt;0,AS$4-$H$4&lt;=$D104),($D107-SUM($G117:AR117))*AS110/4,0)</f>
        <v>8687113.5604587812</v>
      </c>
      <c r="AT116" s="37">
        <f>IF(AND(AT$4-$H$4&gt;0,AT$4-$H$4&lt;=$D104),($D107-SUM($G117:AS117))*AT110/4,0)</f>
        <v>8582680.409634484</v>
      </c>
      <c r="AU116" s="37">
        <f>IF(AND(AU$4-$H$4&gt;0,AU$4-$H$4&lt;=$D104),($D107-SUM($G117:AT117))*AU110/4,0)</f>
        <v>8476732.9781232364</v>
      </c>
      <c r="AV116" s="37">
        <f>IF(AND(AV$4-$H$4&gt;0,AV$4-$H$4&lt;=$D104),($D107-SUM($G117:AU117))*AV110/4,0)</f>
        <v>8369249.3088550745</v>
      </c>
      <c r="AW116" s="37">
        <f>IF(AND(AW$4-$H$4&gt;0,AW$4-$H$4&lt;=$D104),($D107-SUM($G117:AV117))*AW110/4,0)</f>
        <v>8260207.126382526</v>
      </c>
      <c r="AX116" s="37">
        <f>IF(AND(AX$4-$H$4&gt;0,AX$4-$H$4&lt;=$D104),($D107-SUM($G117:AW117))*AX110/4,0)</f>
        <v>8149583.8322641244</v>
      </c>
      <c r="AY116" s="37">
        <f>IF(AND(AY$4-$H$4&gt;0,AY$4-$H$4&lt;=$D104),($D107-SUM($G117:AX117))*AY110/4,0)</f>
        <v>8037356.5003810059</v>
      </c>
      <c r="AZ116" s="37">
        <f>IF(AND(AZ$4-$H$4&gt;0,AZ$4-$H$4&lt;=$D104),($D107-SUM($G117:AY117))*AZ110/4,0)</f>
        <v>7923501.8721855814</v>
      </c>
      <c r="BA116" s="37">
        <f>IF(AND(BA$4-$H$4&gt;0,BA$4-$H$4&lt;=$D104),($D107-SUM($G117:AZ117))*BA110/4,0)</f>
        <v>7807996.3518813252</v>
      </c>
      <c r="BB116" s="37">
        <f>IF(AND(BB$4-$H$4&gt;0,BB$4-$H$4&lt;=$D104),($D107-SUM($G117:BA117))*BB110/4,0)</f>
        <v>7690816.0015326561</v>
      </c>
      <c r="BC116" s="37">
        <f>IF(AND(BC$4-$H$4&gt;0,BC$4-$H$4&lt;=$D104),($D107-SUM($G117:BB117))*BC110/4,0)</f>
        <v>7571936.5361039313</v>
      </c>
      <c r="BD116" s="37">
        <f>IF(AND(BD$4-$H$4&gt;0,BD$4-$H$4&lt;=$D104),($D107-SUM($G117:BC117))*BD110/4,0)</f>
        <v>7451333.3184264898</v>
      </c>
      <c r="BE116" s="37">
        <f>IF(AND(BE$4-$H$4&gt;0,BE$4-$H$4&lt;=$D104),($D107-SUM($G117:BD117))*BE110/4,0)</f>
        <v>7328981.3540927265</v>
      </c>
      <c r="BF116" s="37">
        <f>IF(AND(BF$4-$H$4&gt;0,BF$4-$H$4&lt;=$D104),($D107-SUM($G117:BE117))*BF110/4,0)</f>
        <v>7204855.2862761226</v>
      </c>
      <c r="BG116" s="37">
        <f>IF(AND(BG$4-$H$4&gt;0,BG$4-$H$4&lt;=$D104),($D107-SUM($G117:BF117))*BG110/4,0)</f>
        <v>7078929.3904761784</v>
      </c>
      <c r="BH116" s="37">
        <f>IF(AND(BH$4-$H$4&gt;0,BH$4-$H$4&lt;=$D104),($D107-SUM($G117:BG117))*BH110/4,0)</f>
        <v>6951177.5691871345</v>
      </c>
      <c r="BI116" s="37">
        <f>IF(AND(BI$4-$H$4&gt;0,BI$4-$H$4&lt;=$D104),($D107-SUM($G117:BH117))*BI110/4,0)</f>
        <v>6821573.3464893997</v>
      </c>
      <c r="BJ116" s="37">
        <f>IF(AND(BJ$4-$H$4&gt;0,BJ$4-$H$4&lt;=$D104),($D107-SUM($G117:BI117))*BJ110/4,0)</f>
        <v>6690089.8625625474</v>
      </c>
      <c r="BK116" s="37">
        <f>IF(AND(BK$4-$H$4&gt;0,BK$4-$H$4&lt;=$D104),($D107-SUM($G117:BJ117))*BK110/4,0)</f>
        <v>6556699.8681187555</v>
      </c>
      <c r="BL116" s="37">
        <f>IF(AND(BL$4-$H$4&gt;0,BL$4-$H$4&lt;=$D104),($D107-SUM($G117:BK117))*BL110/4,0)</f>
        <v>6421375.7187555302</v>
      </c>
      <c r="BM116" s="37">
        <f>IF(AND(BM$4-$H$4&gt;0,BM$4-$H$4&lt;=$D104),($D107-SUM($G117:BL117))*BM110/4,0)</f>
        <v>6284089.3692265376</v>
      </c>
      <c r="BN116" s="37">
        <f>IF(AND(BN$4-$H$4&gt;0,BN$4-$H$4&lt;=$D104),($D107-SUM($G117:BM117))*BN110/4,0)</f>
        <v>6144812.3676293734</v>
      </c>
      <c r="BO116" s="37">
        <f>IF(AND(BO$4-$H$4&gt;0,BO$4-$H$4&lt;=$D104),($D107-SUM($G117:BN117))*BO110/4,0)</f>
        <v>6003515.8495090511</v>
      </c>
      <c r="BP116" s="37">
        <f>IF(AND(BP$4-$H$4&gt;0,BP$4-$H$4&lt;=$D104),($D107-SUM($G117:BO117))*BP110/4,0)</f>
        <v>5860170.5318759847</v>
      </c>
      <c r="BQ116" s="37">
        <f>IF(AND(BQ$4-$H$4&gt;0,BQ$4-$H$4&lt;=$D104),($D107-SUM($G117:BP117))*BQ110/4,0)</f>
        <v>5714746.7071372382</v>
      </c>
      <c r="BR116" s="37">
        <f>IF(AND(BR$4-$H$4&gt;0,BR$4-$H$4&lt;=$D104),($D107-SUM($G117:BQ117))*BR110/4,0)</f>
        <v>5567214.2369397795</v>
      </c>
      <c r="BS116" s="37">
        <f>IF(AND(BS$4-$H$4&gt;0,BS$4-$H$4&lt;=$D104),($D107-SUM($G117:BR117))*BS110/4,0)</f>
        <v>5417542.5459244587</v>
      </c>
      <c r="BT116" s="37">
        <f>IF(AND(BT$4-$H$4&gt;0,BT$4-$H$4&lt;=$D104),($D107-SUM($G117:BS117))*BT110/4,0)</f>
        <v>5265700.6153894151</v>
      </c>
      <c r="BU116" s="37">
        <f>IF(AND(BU$4-$H$4&gt;0,BU$4-$H$4&lt;=$D104),($D107-SUM($G117:BT117))*BU110/4,0)</f>
        <v>5111656.9768616129</v>
      </c>
      <c r="BV116" s="37">
        <f>IF(AND(BV$4-$H$4&gt;0,BV$4-$H$4&lt;=$D104),($D107-SUM($G117:BU117))*BV110/4,0)</f>
        <v>4955379.7055751588</v>
      </c>
      <c r="BW116" s="37">
        <f>IF(AND(BW$4-$H$4&gt;0,BW$4-$H$4&lt;=$D104),($D107-SUM($G117:BV117))*BW110/4,0)</f>
        <v>4796836.4138550507</v>
      </c>
      <c r="BX116" s="37">
        <f>IF(AND(BX$4-$H$4&gt;0,BX$4-$H$4&lt;=$D104),($D107-SUM($G117:BW117))*BX110/4,0)</f>
        <v>4635994.2444049995</v>
      </c>
      <c r="BY116" s="37">
        <f>IF(AND(BY$4-$H$4&gt;0,BY$4-$H$4&lt;=$D104),($D107-SUM($G117:BX117))*BY110/4,0)</f>
        <v>4472819.8634979241</v>
      </c>
      <c r="BZ116" s="37">
        <f>IF(AND(BZ$4-$H$4&gt;0,BZ$4-$H$4&lt;=$D104),($D107-SUM($G117:BY117))*BZ110/4,0)</f>
        <v>4307279.4540676959</v>
      </c>
      <c r="CA116" s="37">
        <f>IF(AND(CA$4-$H$4&gt;0,CA$4-$H$4&lt;=$D104),($D107-SUM($G117:BZ117))*CA110/4,0)</f>
        <v>4139338.7087007295</v>
      </c>
      <c r="CB116" s="37">
        <f>IF(AND(CB$4-$H$4&gt;0,CB$4-$H$4&lt;=$D104),($D107-SUM($G117:CA117))*CB110/4,0)</f>
        <v>3968962.8225259418</v>
      </c>
      <c r="CC116" s="37">
        <f>IF(AND(CC$4-$H$4&gt;0,CC$4-$H$4&lt;=$D104),($D107-SUM($G117:CB117))*CC110/4,0)</f>
        <v>3796116.4860016205</v>
      </c>
      <c r="CD116" s="37">
        <f>IF(AND(CD$4-$H$4&gt;0,CD$4-$H$4&lt;=$D104),($D107-SUM($G117:CC117))*CD110/4,0)</f>
        <v>3620763.8775976966</v>
      </c>
      <c r="CE116" s="37">
        <f>IF(AND(CE$4-$H$4&gt;0,CE$4-$H$4&lt;=$D104),($D107-SUM($G117:CD117))*CE110/4,0)</f>
        <v>3442868.6563719157</v>
      </c>
      <c r="CF116" s="37">
        <f>IF(AND(CF$4-$H$4&gt;0,CF$4-$H$4&lt;=$D104),($D107-SUM($G117:CE117))*CF110/4,0)</f>
        <v>3262393.9544383604</v>
      </c>
      <c r="CG116" s="37">
        <f>IF(AND(CG$4-$H$4&gt;0,CG$4-$H$4&lt;=$D104),($D107-SUM($G117:CF117))*CG110/4,0)</f>
        <v>3079302.3693267689</v>
      </c>
      <c r="CH116" s="37">
        <f>IF(AND(CH$4-$H$4&gt;0,CH$4-$H$4&lt;=$D104),($D107-SUM($G117:CG117))*CH110/4,0)</f>
        <v>2893555.956231059</v>
      </c>
      <c r="CI116" s="37">
        <f>IF(AND(CI$4-$H$4&gt;0,CI$4-$H$4&lt;=$D104),($D107-SUM($G117:CH117))*CI110/4,0)</f>
        <v>2705116.2201454611</v>
      </c>
      <c r="CJ116" s="37">
        <f>IF(AND(CJ$4-$H$4&gt;0,CJ$4-$H$4&lt;=$D104),($D107-SUM($G117:CI117))*CJ110/4,0)</f>
        <v>2513944.1078866217</v>
      </c>
    </row>
    <row r="117" spans="1:88" s="4" customFormat="1" x14ac:dyDescent="0.25">
      <c r="B117" s="35" t="s">
        <v>14</v>
      </c>
      <c r="C117" s="33"/>
      <c r="D117" s="51">
        <f t="shared" ref="D117" si="851">SUM(H117:CJ117)</f>
        <v>640000000</v>
      </c>
      <c r="E117" s="35"/>
      <c r="F117" s="35"/>
      <c r="G117" s="33"/>
      <c r="H117" s="37">
        <f>IF(H$4=$D104,$D107*(1-$D112)-SUM($G117:G117),IF(AND(H$4-$H$4&gt;0,H$4-$H$4&lt;=$D104),H115-IF(AND(H$4-$H$4&gt;0,H$4-$H$4&lt;=$D104),($D107-$D113-SUM($G117:G117))*H110/4,0),0))</f>
        <v>0</v>
      </c>
      <c r="I117" s="37">
        <f>IF(I$4=$D104,$D107*(1-$D112)-SUM($G117:H117),IF(AND(I$4-$H$4&gt;0,I$4-$H$4&lt;=$D104),I115-IF(AND(I$4-$H$4&gt;0,I$4-$H$4&lt;=$D104),($D107-$D113-SUM($G117:H117))*I110/4,0),0))</f>
        <v>4289399.824203318</v>
      </c>
      <c r="J117" s="37">
        <f>IF(J$4=$D104,$D107*(1-$D112)-SUM($G117:I117),IF(AND(J$4-$H$4&gt;0,J$4-$H$4&lt;=$D104),J115-IF(AND(J$4-$H$4&gt;0,J$4-$H$4&lt;=$D104),($D107-$D113-SUM($G117:I117))*J110/4,0),0))</f>
        <v>4351596.1216542665</v>
      </c>
      <c r="K117" s="37">
        <f>IF(K$4=$D104,$D107*(1-$D112)-SUM($G117:J117),IF(AND(K$4-$H$4&gt;0,K$4-$H$4&lt;=$D104),K115-IF(AND(K$4-$H$4&gt;0,K$4-$H$4&lt;=$D104),($D107-$D113-SUM($G117:J117))*K110/4,0),0))</f>
        <v>4414694.265418252</v>
      </c>
      <c r="L117" s="37">
        <f>IF(L$4=$D104,$D107*(1-$D112)-SUM($G117:K117),IF(AND(L$4-$H$4&gt;0,L$4-$H$4&lt;=$D104),L115-IF(AND(L$4-$H$4&gt;0,L$4-$H$4&lt;=$D104),($D107-$D113-SUM($G117:K117))*L110/4,0),0))</f>
        <v>4478707.3322668169</v>
      </c>
      <c r="M117" s="37">
        <f>IF(M$4=$D104,$D107*(1-$D112)-SUM($G117:L117),IF(AND(M$4-$H$4&gt;0,M$4-$H$4&lt;=$D104),M115-IF(AND(M$4-$H$4&gt;0,M$4-$H$4&lt;=$D104),($D107-$D113-SUM($G117:L117))*M110/4,0),0))</f>
        <v>4543648.5885846857</v>
      </c>
      <c r="N117" s="37">
        <f>IF(N$4=$D104,$D107*(1-$D112)-SUM($G117:M117),IF(AND(N$4-$H$4&gt;0,N$4-$H$4&lt;=$D104),N115-IF(AND(N$4-$H$4&gt;0,N$4-$H$4&lt;=$D104),($D107-$D113-SUM($G117:M117))*N110/4,0),0))</f>
        <v>4609531.4931191634</v>
      </c>
      <c r="O117" s="37">
        <f>IF(O$4=$D104,$D107*(1-$D112)-SUM($G117:N117),IF(AND(O$4-$H$4&gt;0,O$4-$H$4&lt;=$D104),O115-IF(AND(O$4-$H$4&gt;0,O$4-$H$4&lt;=$D104),($D107-$D113-SUM($G117:N117))*O110/4,0),0))</f>
        <v>4676369.6997693926</v>
      </c>
      <c r="P117" s="37">
        <f>IF(P$4=$D104,$D107*(1-$D112)-SUM($G117:O117),IF(AND(P$4-$H$4&gt;0,P$4-$H$4&lt;=$D104),P115-IF(AND(P$4-$H$4&gt;0,P$4-$H$4&lt;=$D104),($D107-$D113-SUM($G117:O117))*P110/4,0),0))</f>
        <v>4744177.0604160484</v>
      </c>
      <c r="Q117" s="37">
        <f>IF(Q$4=$D104,$D107*(1-$D112)-SUM($G117:P117),IF(AND(Q$4-$H$4&gt;0,Q$4-$H$4&lt;=$D104),Q115-IF(AND(Q$4-$H$4&gt;0,Q$4-$H$4&lt;=$D104),($D107-$D113-SUM($G117:P117))*Q110/4,0),0))</f>
        <v>4812967.6277920809</v>
      </c>
      <c r="R117" s="37">
        <f>IF(R$4=$D104,$D107*(1-$D112)-SUM($G117:Q117),IF(AND(R$4-$H$4&gt;0,R$4-$H$4&lt;=$D104),R115-IF(AND(R$4-$H$4&gt;0,R$4-$H$4&lt;=$D104),($D107-$D113-SUM($G117:Q117))*R110/4,0),0))</f>
        <v>4882755.658395065</v>
      </c>
      <c r="S117" s="37">
        <f>IF(S$4=$D104,$D107*(1-$D112)-SUM($G117:R117),IF(AND(S$4-$H$4&gt;0,S$4-$H$4&lt;=$D104),S115-IF(AND(S$4-$H$4&gt;0,S$4-$H$4&lt;=$D104),($D107-$D113-SUM($G117:R117))*S110/4,0),0))</f>
        <v>4953555.6154417936</v>
      </c>
      <c r="T117" s="37">
        <f>IF(T$4=$D104,$D107*(1-$D112)-SUM($G117:S117),IF(AND(T$4-$H$4&gt;0,T$4-$H$4&lt;=$D104),T115-IF(AND(T$4-$H$4&gt;0,T$4-$H$4&lt;=$D104),($D107-$D113-SUM($G117:S117))*T110/4,0),0))</f>
        <v>5025382.1718656998</v>
      </c>
      <c r="U117" s="37">
        <f>IF(U$4=$D104,$D107*(1-$D112)-SUM($G117:T117),IF(AND(U$4-$H$4&gt;0,U$4-$H$4&lt;=$D104),U115-IF(AND(U$4-$H$4&gt;0,U$4-$H$4&lt;=$D104),($D107-$D113-SUM($G117:T117))*U110/4,0),0))</f>
        <v>5098250.2133577522</v>
      </c>
      <c r="V117" s="37">
        <f>IF(V$4=$D104,$D107*(1-$D112)-SUM($G117:U117),IF(AND(V$4-$H$4&gt;0,V$4-$H$4&lt;=$D104),V115-IF(AND(V$4-$H$4&gt;0,V$4-$H$4&lt;=$D104),($D107-$D113-SUM($G117:U117))*V110/4,0),0))</f>
        <v>5172174.84145144</v>
      </c>
      <c r="W117" s="37">
        <f>IF(W$4=$D104,$D107*(1-$D112)-SUM($G117:V117),IF(AND(W$4-$H$4&gt;0,W$4-$H$4&lt;=$D104),W115-IF(AND(W$4-$H$4&gt;0,W$4-$H$4&lt;=$D104),($D107-$D113-SUM($G117:V117))*W110/4,0),0))</f>
        <v>5247171.3766524866</v>
      </c>
      <c r="X117" s="37">
        <f>IF(X$4=$D104,$D107*(1-$D112)-SUM($G117:W117),IF(AND(X$4-$H$4&gt;0,X$4-$H$4&lt;=$D104),X115-IF(AND(X$4-$H$4&gt;0,X$4-$H$4&lt;=$D104),($D107-$D113-SUM($G117:W117))*X110/4,0),0))</f>
        <v>5323255.361613947</v>
      </c>
      <c r="Y117" s="37">
        <f>IF(Y$4=$D104,$D107*(1-$D112)-SUM($G117:X117),IF(AND(Y$4-$H$4&gt;0,Y$4-$H$4&lt;=$D104),Y115-IF(AND(Y$4-$H$4&gt;0,Y$4-$H$4&lt;=$D104),($D107-$D113-SUM($G117:X117))*Y110/4,0),0))</f>
        <v>5400442.5643573496</v>
      </c>
      <c r="Z117" s="37">
        <f>IF(Z$4=$D104,$D107*(1-$D112)-SUM($G117:Y117),IF(AND(Z$4-$H$4&gt;0,Z$4-$H$4&lt;=$D104),Z115-IF(AND(Z$4-$H$4&gt;0,Z$4-$H$4&lt;=$D104),($D107-$D113-SUM($G117:Y117))*Z110/4,0),0))</f>
        <v>5478748.9815405309</v>
      </c>
      <c r="AA117" s="37">
        <f>IF(AA$4=$D104,$D107*(1-$D112)-SUM($G117:Z117),IF(AND(AA$4-$H$4&gt;0,AA$4-$H$4&lt;=$D104),AA115-IF(AND(AA$4-$H$4&gt;0,AA$4-$H$4&lt;=$D104),($D107-$D113-SUM($G117:Z117))*AA110/4,0),0))</f>
        <v>5558190.8417728683</v>
      </c>
      <c r="AB117" s="37">
        <f>IF(AB$4=$D104,$D107*(1-$D112)-SUM($G117:AA117),IF(AND(AB$4-$H$4&gt;0,AB$4-$H$4&lt;=$D104),AB115-IF(AND(AB$4-$H$4&gt;0,AB$4-$H$4&lt;=$D104),($D107-$D113-SUM($G117:AA117))*AB110/4,0),0))</f>
        <v>5638784.608978576</v>
      </c>
      <c r="AC117" s="37">
        <f>IF(AC$4=$D104,$D107*(1-$D112)-SUM($G117:AB117),IF(AND(AC$4-$H$4&gt;0,AC$4-$H$4&lt;=$D104),AC115-IF(AND(AC$4-$H$4&gt;0,AC$4-$H$4&lt;=$D104),($D107-$D113-SUM($G117:AB117))*AC110/4,0),0))</f>
        <v>5720546.9858087646</v>
      </c>
      <c r="AD117" s="37">
        <f>IF(AD$4=$D104,$D107*(1-$D112)-SUM($G117:AC117),IF(AND(AD$4-$H$4&gt;0,AD$4-$H$4&lt;=$D104),AD115-IF(AND(AD$4-$H$4&gt;0,AD$4-$H$4&lt;=$D104),($D107-$D113-SUM($G117:AC117))*AD110/4,0),0))</f>
        <v>5803494.9171029916</v>
      </c>
      <c r="AE117" s="37">
        <f>IF(AE$4=$D104,$D107*(1-$D112)-SUM($G117:AD117),IF(AND(AE$4-$H$4&gt;0,AE$4-$H$4&lt;=$D104),AE115-IF(AND(AE$4-$H$4&gt;0,AE$4-$H$4&lt;=$D104),($D107-$D113-SUM($G117:AD117))*AE110/4,0),0))</f>
        <v>5887645.593400985</v>
      </c>
      <c r="AF117" s="37">
        <f>IF(AF$4=$D104,$D107*(1-$D112)-SUM($G117:AE117),IF(AND(AF$4-$H$4&gt;0,AF$4-$H$4&lt;=$D104),AF115-IF(AND(AF$4-$H$4&gt;0,AF$4-$H$4&lt;=$D104),($D107-$D113-SUM($G117:AE117))*AF110/4,0),0))</f>
        <v>5973016.4545053001</v>
      </c>
      <c r="AG117" s="37">
        <f>IF(AG$4=$D104,$D107*(1-$D112)-SUM($G117:AF117),IF(AND(AG$4-$H$4&gt;0,AG$4-$H$4&lt;=$D104),AG115-IF(AND(AG$4-$H$4&gt;0,AG$4-$H$4&lt;=$D104),($D107-$D113-SUM($G117:AF117))*AG110/4,0),0))</f>
        <v>6059625.1930956263</v>
      </c>
      <c r="AH117" s="37">
        <f>IF(AH$4=$D104,$D107*(1-$D112)-SUM($G117:AG117),IF(AND(AH$4-$H$4&gt;0,AH$4-$H$4&lt;=$D104),AH115-IF(AND(AH$4-$H$4&gt;0,AH$4-$H$4&lt;=$D104),($D107-$D113-SUM($G117:AG117))*AH110/4,0),0))</f>
        <v>6147489.7583955126</v>
      </c>
      <c r="AI117" s="37">
        <f>IF(AI$4=$D104,$D107*(1-$D112)-SUM($G117:AH117),IF(AND(AI$4-$H$4&gt;0,AI$4-$H$4&lt;=$D104),AI115-IF(AND(AI$4-$H$4&gt;0,AI$4-$H$4&lt;=$D104),($D107-$D113-SUM($G117:AH117))*AI110/4,0),0))</f>
        <v>6236628.3598922472</v>
      </c>
      <c r="AJ117" s="37">
        <f>IF(AJ$4=$D104,$D107*(1-$D112)-SUM($G117:AI117),IF(AND(AJ$4-$H$4&gt;0,AJ$4-$H$4&lt;=$D104),AJ115-IF(AND(AJ$4-$H$4&gt;0,AJ$4-$H$4&lt;=$D104),($D107-$D113-SUM($G117:AI117))*AJ110/4,0),0))</f>
        <v>6327059.4711106848</v>
      </c>
      <c r="AK117" s="37">
        <f>IF(AK$4=$D104,$D107*(1-$D112)-SUM($G117:AJ117),IF(AND(AK$4-$H$4&gt;0,AK$4-$H$4&lt;=$D104),AK115-IF(AND(AK$4-$H$4&gt;0,AK$4-$H$4&lt;=$D104),($D107-$D113-SUM($G117:AJ117))*AK110/4,0),0))</f>
        <v>6418801.8334417902</v>
      </c>
      <c r="AL117" s="37">
        <f>IF(AL$4=$D104,$D107*(1-$D112)-SUM($G117:AK117),IF(AND(AL$4-$H$4&gt;0,AL$4-$H$4&lt;=$D104),AL115-IF(AND(AL$4-$H$4&gt;0,AL$4-$H$4&lt;=$D104),($D107-$D113-SUM($G117:AK117))*AL110/4,0),0))</f>
        <v>6511874.4600266963</v>
      </c>
      <c r="AM117" s="37">
        <f>IF(AM$4=$D104,$D107*(1-$D112)-SUM($G117:AL117),IF(AND(AM$4-$H$4&gt;0,AM$4-$H$4&lt;=$D104),AM115-IF(AND(AM$4-$H$4&gt;0,AM$4-$H$4&lt;=$D104),($D107-$D113-SUM($G117:AL117))*AM110/4,0),0))</f>
        <v>6606296.6396970833</v>
      </c>
      <c r="AN117" s="37">
        <f>IF(AN$4=$D104,$D107*(1-$D112)-SUM($G117:AM117),IF(AND(AN$4-$H$4&gt;0,AN$4-$H$4&lt;=$D104),AN115-IF(AND(AN$4-$H$4&gt;0,AN$4-$H$4&lt;=$D104),($D107-$D113-SUM($G117:AM117))*AN110/4,0),0))</f>
        <v>6702087.9409726905</v>
      </c>
      <c r="AO117" s="37">
        <f>IF(AO$4=$D104,$D107*(1-$D112)-SUM($G117:AN117),IF(AND(AO$4-$H$4&gt;0,AO$4-$H$4&lt;=$D104),AO115-IF(AND(AO$4-$H$4&gt;0,AO$4-$H$4&lt;=$D104),($D107-$D113-SUM($G117:AN117))*AO110/4,0),0))</f>
        <v>6799268.2161167944</v>
      </c>
      <c r="AP117" s="37">
        <f>IF(AP$4=$D104,$D107*(1-$D112)-SUM($G117:AO117),IF(AND(AP$4-$H$4&gt;0,AP$4-$H$4&lt;=$D104),AP115-IF(AND(AP$4-$H$4&gt;0,AP$4-$H$4&lt;=$D104),($D107-$D113-SUM($G117:AO117))*AP110/4,0),0))</f>
        <v>6897857.605250488</v>
      </c>
      <c r="AQ117" s="37">
        <f>IF(AQ$4=$D104,$D107*(1-$D112)-SUM($G117:AP117),IF(AND(AQ$4-$H$4&gt;0,AQ$4-$H$4&lt;=$D104),AQ115-IF(AND(AQ$4-$H$4&gt;0,AQ$4-$H$4&lt;=$D104),($D107-$D113-SUM($G117:AP117))*AQ110/4,0),0))</f>
        <v>6997876.5405266201</v>
      </c>
      <c r="AR117" s="37">
        <f>IF(AR$4=$D104,$D107*(1-$D112)-SUM($G117:AQ117),IF(AND(AR$4-$H$4&gt;0,AR$4-$H$4&lt;=$D104),AR115-IF(AND(AR$4-$H$4&gt;0,AR$4-$H$4&lt;=$D104),($D107-$D113-SUM($G117:AQ117))*AR110/4,0),0))</f>
        <v>7099345.7503642561</v>
      </c>
      <c r="AS117" s="37">
        <f>IF(AS$4=$D104,$D107*(1-$D112)-SUM($G117:AR117),IF(AND(AS$4-$H$4&gt;0,AS$4-$H$4&lt;=$D104),AS115-IF(AND(AS$4-$H$4&gt;0,AS$4-$H$4&lt;=$D104),($D107-$D113-SUM($G117:AR117))*AS110/4,0),0))</f>
        <v>7202286.2637445377</v>
      </c>
      <c r="AT117" s="37">
        <f>IF(AT$4=$D104,$D107*(1-$D112)-SUM($G117:AS117),IF(AND(AT$4-$H$4&gt;0,AT$4-$H$4&lt;=$D104),AT115-IF(AND(AT$4-$H$4&gt;0,AT$4-$H$4&lt;=$D104),($D107-$D113-SUM($G117:AS117))*AT110/4,0),0))</f>
        <v>7306719.4145688331</v>
      </c>
      <c r="AU117" s="37">
        <f>IF(AU$4=$D104,$D107*(1-$D112)-SUM($G117:AT117),IF(AND(AU$4-$H$4&gt;0,AU$4-$H$4&lt;=$D104),AU115-IF(AND(AU$4-$H$4&gt;0,AU$4-$H$4&lt;=$D104),($D107-$D113-SUM($G117:AT117))*AU110/4,0),0))</f>
        <v>7412666.8460800815</v>
      </c>
      <c r="AV117" s="37">
        <f>IF(AV$4=$D104,$D107*(1-$D112)-SUM($G117:AU117),IF(AND(AV$4-$H$4&gt;0,AV$4-$H$4&lt;=$D104),AV115-IF(AND(AV$4-$H$4&gt;0,AV$4-$H$4&lt;=$D104),($D107-$D113-SUM($G117:AU117))*AV110/4,0),0))</f>
        <v>7520150.5153482435</v>
      </c>
      <c r="AW117" s="37">
        <f>IF(AW$4=$D104,$D107*(1-$D112)-SUM($G117:AV117),IF(AND(AW$4-$H$4&gt;0,AW$4-$H$4&lt;=$D104),AW115-IF(AND(AW$4-$H$4&gt;0,AW$4-$H$4&lt;=$D104),($D107-$D113-SUM($G117:AV117))*AW110/4,0),0))</f>
        <v>7629192.697820792</v>
      </c>
      <c r="AX117" s="37">
        <f>IF(AX$4=$D104,$D107*(1-$D112)-SUM($G117:AW117),IF(AND(AX$4-$H$4&gt;0,AX$4-$H$4&lt;=$D104),AX115-IF(AND(AX$4-$H$4&gt;0,AX$4-$H$4&lt;=$D104),($D107-$D113-SUM($G117:AW117))*AX110/4,0),0))</f>
        <v>7739815.9919391936</v>
      </c>
      <c r="AY117" s="37">
        <f>IF(AY$4=$D104,$D107*(1-$D112)-SUM($G117:AX117),IF(AND(AY$4-$H$4&gt;0,AY$4-$H$4&lt;=$D104),AY115-IF(AND(AY$4-$H$4&gt;0,AY$4-$H$4&lt;=$D104),($D107-$D113-SUM($G117:AX117))*AY110/4,0),0))</f>
        <v>7852043.3238223121</v>
      </c>
      <c r="AZ117" s="37">
        <f>IF(AZ$4=$D104,$D107*(1-$D112)-SUM($G117:AY117),IF(AND(AZ$4-$H$4&gt;0,AZ$4-$H$4&lt;=$D104),AZ115-IF(AND(AZ$4-$H$4&gt;0,AZ$4-$H$4&lt;=$D104),($D107-$D113-SUM($G117:AY117))*AZ110/4,0),0))</f>
        <v>7965897.9520177366</v>
      </c>
      <c r="BA117" s="37">
        <f>IF(BA$4=$D104,$D107*(1-$D112)-SUM($G117:AZ117),IF(AND(BA$4-$H$4&gt;0,BA$4-$H$4&lt;=$D104),BA115-IF(AND(BA$4-$H$4&gt;0,BA$4-$H$4&lt;=$D104),($D107-$D113-SUM($G117:AZ117))*BA110/4,0),0))</f>
        <v>8081403.4723219927</v>
      </c>
      <c r="BB117" s="37">
        <f>IF(BB$4=$D104,$D107*(1-$D112)-SUM($G117:BA117),IF(AND(BB$4-$H$4&gt;0,BB$4-$H$4&lt;=$D104),BB115-IF(AND(BB$4-$H$4&gt;0,BB$4-$H$4&lt;=$D104),($D107-$D113-SUM($G117:BA117))*BB110/4,0),0))</f>
        <v>8198583.8226706618</v>
      </c>
      <c r="BC117" s="37">
        <f>IF(BC$4=$D104,$D107*(1-$D112)-SUM($G117:BB117),IF(AND(BC$4-$H$4&gt;0,BC$4-$H$4&lt;=$D104),BC115-IF(AND(BC$4-$H$4&gt;0,BC$4-$H$4&lt;=$D104),($D107-$D113-SUM($G117:BB117))*BC110/4,0),0))</f>
        <v>8317463.2880993867</v>
      </c>
      <c r="BD117" s="37">
        <f>IF(BD$4=$D104,$D107*(1-$D112)-SUM($G117:BC117),IF(AND(BD$4-$H$4&gt;0,BD$4-$H$4&lt;=$D104),BD115-IF(AND(BD$4-$H$4&gt;0,BD$4-$H$4&lt;=$D104),($D107-$D113-SUM($G117:BC117))*BD110/4,0),0))</f>
        <v>8438066.5057768282</v>
      </c>
      <c r="BE117" s="37">
        <f>IF(BE$4=$D104,$D107*(1-$D112)-SUM($G117:BD117),IF(AND(BE$4-$H$4&gt;0,BE$4-$H$4&lt;=$D104),BE115-IF(AND(BE$4-$H$4&gt;0,BE$4-$H$4&lt;=$D104),($D107-$D113-SUM($G117:BD117))*BE110/4,0),0))</f>
        <v>8560418.4701105915</v>
      </c>
      <c r="BF117" s="37">
        <f>IF(BF$4=$D104,$D107*(1-$D112)-SUM($G117:BE117),IF(AND(BF$4-$H$4&gt;0,BF$4-$H$4&lt;=$D104),BF115-IF(AND(BF$4-$H$4&gt;0,BF$4-$H$4&lt;=$D104),($D107-$D113-SUM($G117:BE117))*BF110/4,0),0))</f>
        <v>8684544.5379271954</v>
      </c>
      <c r="BG117" s="37">
        <f>IF(BG$4=$D104,$D107*(1-$D112)-SUM($G117:BF117),IF(AND(BG$4-$H$4&gt;0,BG$4-$H$4&lt;=$D104),BG115-IF(AND(BG$4-$H$4&gt;0,BG$4-$H$4&lt;=$D104),($D107-$D113-SUM($G117:BF117))*BG110/4,0),0))</f>
        <v>8810470.4337271415</v>
      </c>
      <c r="BH117" s="37">
        <f>IF(BH$4=$D104,$D107*(1-$D112)-SUM($G117:BG117),IF(AND(BH$4-$H$4&gt;0,BH$4-$H$4&lt;=$D104),BH115-IF(AND(BH$4-$H$4&gt;0,BH$4-$H$4&lt;=$D104),($D107-$D113-SUM($G117:BG117))*BH110/4,0),0))</f>
        <v>8938222.2550161835</v>
      </c>
      <c r="BI117" s="37">
        <f>IF(BI$4=$D104,$D107*(1-$D112)-SUM($G117:BH117),IF(AND(BI$4-$H$4&gt;0,BI$4-$H$4&lt;=$D104),BI115-IF(AND(BI$4-$H$4&gt;0,BI$4-$H$4&lt;=$D104),($D107-$D113-SUM($G117:BH117))*BI110/4,0),0))</f>
        <v>9067826.4777139183</v>
      </c>
      <c r="BJ117" s="37">
        <f>IF(BJ$4=$D104,$D107*(1-$D112)-SUM($G117:BI117),IF(AND(BJ$4-$H$4&gt;0,BJ$4-$H$4&lt;=$D104),BJ115-IF(AND(BJ$4-$H$4&gt;0,BJ$4-$H$4&lt;=$D104),($D107-$D113-SUM($G117:BI117))*BJ110/4,0),0))</f>
        <v>9199309.9616407715</v>
      </c>
      <c r="BK117" s="37">
        <f>IF(BK$4=$D104,$D107*(1-$D112)-SUM($G117:BJ117),IF(AND(BK$4-$H$4&gt;0,BK$4-$H$4&lt;=$D104),BK115-IF(AND(BK$4-$H$4&gt;0,BK$4-$H$4&lt;=$D104),($D107-$D113-SUM($G117:BJ117))*BK110/4,0),0))</f>
        <v>9332699.9560845625</v>
      </c>
      <c r="BL117" s="37">
        <f>IF(BL$4=$D104,$D107*(1-$D112)-SUM($G117:BK117),IF(AND(BL$4-$H$4&gt;0,BL$4-$H$4&lt;=$D104),BL115-IF(AND(BL$4-$H$4&gt;0,BL$4-$H$4&lt;=$D104),($D107-$D113-SUM($G117:BK117))*BL110/4,0),0))</f>
        <v>9468024.1054477878</v>
      </c>
      <c r="BM117" s="37">
        <f>IF(BM$4=$D104,$D107*(1-$D112)-SUM($G117:BL117),IF(AND(BM$4-$H$4&gt;0,BM$4-$H$4&lt;=$D104),BM115-IF(AND(BM$4-$H$4&gt;0,BM$4-$H$4&lt;=$D104),($D107-$D113-SUM($G117:BL117))*BM110/4,0),0))</f>
        <v>9605310.4549767803</v>
      </c>
      <c r="BN117" s="37">
        <f>IF(BN$4=$D104,$D107*(1-$D112)-SUM($G117:BM117),IF(AND(BN$4-$H$4&gt;0,BN$4-$H$4&lt;=$D104),BN115-IF(AND(BN$4-$H$4&gt;0,BN$4-$H$4&lt;=$D104),($D107-$D113-SUM($G117:BM117))*BN110/4,0),0))</f>
        <v>9744587.4565739445</v>
      </c>
      <c r="BO117" s="37">
        <f>IF(BO$4=$D104,$D107*(1-$D112)-SUM($G117:BN117),IF(AND(BO$4-$H$4&gt;0,BO$4-$H$4&lt;=$D104),BO115-IF(AND(BO$4-$H$4&gt;0,BO$4-$H$4&lt;=$D104),($D107-$D113-SUM($G117:BN117))*BO110/4,0),0))</f>
        <v>9885883.9746942669</v>
      </c>
      <c r="BP117" s="37">
        <f>IF(BP$4=$D104,$D107*(1-$D112)-SUM($G117:BO117),IF(AND(BP$4-$H$4&gt;0,BP$4-$H$4&lt;=$D104),BP115-IF(AND(BP$4-$H$4&gt;0,BP$4-$H$4&lt;=$D104),($D107-$D113-SUM($G117:BO117))*BP110/4,0),0))</f>
        <v>10029229.292327333</v>
      </c>
      <c r="BQ117" s="37">
        <f>IF(BQ$4=$D104,$D107*(1-$D112)-SUM($G117:BP117),IF(AND(BQ$4-$H$4&gt;0,BQ$4-$H$4&lt;=$D104),BQ115-IF(AND(BQ$4-$H$4&gt;0,BQ$4-$H$4&lt;=$D104),($D107-$D113-SUM($G117:BP117))*BQ110/4,0),0))</f>
        <v>10174653.11706608</v>
      </c>
      <c r="BR117" s="37">
        <f>IF(BR$4=$D104,$D107*(1-$D112)-SUM($G117:BQ117),IF(AND(BR$4-$H$4&gt;0,BR$4-$H$4&lt;=$D104),BR115-IF(AND(BR$4-$H$4&gt;0,BR$4-$H$4&lt;=$D104),($D107-$D113-SUM($G117:BQ117))*BR110/4,0),0))</f>
        <v>10322185.587263538</v>
      </c>
      <c r="BS117" s="37">
        <f>IF(BS$4=$D104,$D107*(1-$D112)-SUM($G117:BR117),IF(AND(BS$4-$H$4&gt;0,BS$4-$H$4&lt;=$D104),BS115-IF(AND(BS$4-$H$4&gt;0,BS$4-$H$4&lt;=$D104),($D107-$D113-SUM($G117:BR117))*BS110/4,0),0))</f>
        <v>10471857.278278859</v>
      </c>
      <c r="BT117" s="37">
        <f>IF(BT$4=$D104,$D107*(1-$D112)-SUM($G117:BS117),IF(AND(BT$4-$H$4&gt;0,BT$4-$H$4&lt;=$D104),BT115-IF(AND(BT$4-$H$4&gt;0,BT$4-$H$4&lt;=$D104),($D107-$D113-SUM($G117:BS117))*BT110/4,0),0))</f>
        <v>10623699.208813904</v>
      </c>
      <c r="BU117" s="37">
        <f>IF(BU$4=$D104,$D107*(1-$D112)-SUM($G117:BT117),IF(AND(BU$4-$H$4&gt;0,BU$4-$H$4&lt;=$D104),BU115-IF(AND(BU$4-$H$4&gt;0,BU$4-$H$4&lt;=$D104),($D107-$D113-SUM($G117:BT117))*BU110/4,0),0))</f>
        <v>10777742.847341705</v>
      </c>
      <c r="BV117" s="37">
        <f>IF(BV$4=$D104,$D107*(1-$D112)-SUM($G117:BU117),IF(AND(BV$4-$H$4&gt;0,BV$4-$H$4&lt;=$D104),BV115-IF(AND(BV$4-$H$4&gt;0,BV$4-$H$4&lt;=$D104),($D107-$D113-SUM($G117:BU117))*BV110/4,0),0))</f>
        <v>10934020.118628159</v>
      </c>
      <c r="BW117" s="37">
        <f>IF(BW$4=$D104,$D107*(1-$D112)-SUM($G117:BV117),IF(AND(BW$4-$H$4&gt;0,BW$4-$H$4&lt;=$D104),BW115-IF(AND(BW$4-$H$4&gt;0,BW$4-$H$4&lt;=$D104),($D107-$D113-SUM($G117:BV117))*BW110/4,0),0))</f>
        <v>11092563.410348268</v>
      </c>
      <c r="BX117" s="37">
        <f>IF(BX$4=$D104,$D107*(1-$D112)-SUM($G117:BW117),IF(AND(BX$4-$H$4&gt;0,BX$4-$H$4&lt;=$D104),BX115-IF(AND(BX$4-$H$4&gt;0,BX$4-$H$4&lt;=$D104),($D107-$D113-SUM($G117:BW117))*BX110/4,0),0))</f>
        <v>11253405.579798318</v>
      </c>
      <c r="BY117" s="37">
        <f>IF(BY$4=$D104,$D107*(1-$D112)-SUM($G117:BX117),IF(AND(BY$4-$H$4&gt;0,BY$4-$H$4&lt;=$D104),BY115-IF(AND(BY$4-$H$4&gt;0,BY$4-$H$4&lt;=$D104),($D107-$D113-SUM($G117:BX117))*BY110/4,0),0))</f>
        <v>11416579.960705394</v>
      </c>
      <c r="BZ117" s="37">
        <f>IF(BZ$4=$D104,$D107*(1-$D112)-SUM($G117:BY117),IF(AND(BZ$4-$H$4&gt;0,BZ$4-$H$4&lt;=$D104),BZ115-IF(AND(BZ$4-$H$4&gt;0,BZ$4-$H$4&lt;=$D104),($D107-$D113-SUM($G117:BY117))*BZ110/4,0),0))</f>
        <v>11582120.370135622</v>
      </c>
      <c r="CA117" s="37">
        <f>IF(CA$4=$D104,$D107*(1-$D112)-SUM($G117:BZ117),IF(AND(CA$4-$H$4&gt;0,CA$4-$H$4&lt;=$D104),CA115-IF(AND(CA$4-$H$4&gt;0,CA$4-$H$4&lt;=$D104),($D107-$D113-SUM($G117:BZ117))*CA110/4,0),0))</f>
        <v>11750061.115502588</v>
      </c>
      <c r="CB117" s="37">
        <f>IF(CB$4=$D104,$D107*(1-$D112)-SUM($G117:CA117),IF(AND(CB$4-$H$4&gt;0,CB$4-$H$4&lt;=$D104),CB115-IF(AND(CB$4-$H$4&gt;0,CB$4-$H$4&lt;=$D104),($D107-$D113-SUM($G117:CA117))*CB110/4,0),0))</f>
        <v>11920437.001677375</v>
      </c>
      <c r="CC117" s="37">
        <f>IF(CC$4=$D104,$D107*(1-$D112)-SUM($G117:CB117),IF(AND(CC$4-$H$4&gt;0,CC$4-$H$4&lt;=$D104),CC115-IF(AND(CC$4-$H$4&gt;0,CC$4-$H$4&lt;=$D104),($D107-$D113-SUM($G117:CB117))*CC110/4,0),0))</f>
        <v>12093283.338201698</v>
      </c>
      <c r="CD117" s="37">
        <f>IF(CD$4=$D104,$D107*(1-$D112)-SUM($G117:CC117),IF(AND(CD$4-$H$4&gt;0,CD$4-$H$4&lt;=$D104),CD115-IF(AND(CD$4-$H$4&gt;0,CD$4-$H$4&lt;=$D104),($D107-$D113-SUM($G117:CC117))*CD110/4,0),0))</f>
        <v>12268635.946605621</v>
      </c>
      <c r="CE117" s="37">
        <f>IF(CE$4=$D104,$D107*(1-$D112)-SUM($G117:CD117),IF(AND(CE$4-$H$4&gt;0,CE$4-$H$4&lt;=$D104),CE115-IF(AND(CE$4-$H$4&gt;0,CE$4-$H$4&lt;=$D104),($D107-$D113-SUM($G117:CD117))*CE110/4,0),0))</f>
        <v>12446531.167831402</v>
      </c>
      <c r="CF117" s="37">
        <f>IF(CF$4=$D104,$D107*(1-$D112)-SUM($G117:CE117),IF(AND(CF$4-$H$4&gt;0,CF$4-$H$4&lt;=$D104),CF115-IF(AND(CF$4-$H$4&gt;0,CF$4-$H$4&lt;=$D104),($D107-$D113-SUM($G117:CE117))*CF110/4,0),0))</f>
        <v>12627005.869764958</v>
      </c>
      <c r="CG117" s="37">
        <f>IF(CG$4=$D104,$D107*(1-$D112)-SUM($G117:CF117),IF(AND(CG$4-$H$4&gt;0,CG$4-$H$4&lt;=$D104),CG115-IF(AND(CG$4-$H$4&gt;0,CG$4-$H$4&lt;=$D104),($D107-$D113-SUM($G117:CF117))*CG110/4,0),0))</f>
        <v>12810097.45487655</v>
      </c>
      <c r="CH117" s="37">
        <f>IF(CH$4=$D104,$D107*(1-$D112)-SUM($G117:CG117),IF(AND(CH$4-$H$4&gt;0,CH$4-$H$4&lt;=$D104),CH115-IF(AND(CH$4-$H$4&gt;0,CH$4-$H$4&lt;=$D104),($D107-$D113-SUM($G117:CG117))*CH110/4,0),0))</f>
        <v>12995843.867972258</v>
      </c>
      <c r="CI117" s="37">
        <f>IF(CI$4=$D104,$D107*(1-$D112)-SUM($G117:CH117),IF(AND(CI$4-$H$4&gt;0,CI$4-$H$4&lt;=$D104),CI115-IF(AND(CI$4-$H$4&gt;0,CI$4-$H$4&lt;=$D104),($D107-$D113-SUM($G117:CH117))*CI110/4,0),0))</f>
        <v>13184283.604057856</v>
      </c>
      <c r="CJ117" s="37">
        <f>IF(CJ$4=$D104,$D107*(1-$D112)-SUM($G117:CI117),IF(AND(CJ$4-$H$4&gt;0,CJ$4-$H$4&lt;=$D104),CJ115-IF(AND(CJ$4-$H$4&gt;0,CJ$4-$H$4&lt;=$D104),($D107-$D113-SUM($G117:CI117))*CJ110/4,0),0))</f>
        <v>13375455.716318727</v>
      </c>
    </row>
    <row r="118" spans="1:88" x14ac:dyDescent="0.25">
      <c r="A118" s="4"/>
    </row>
    <row r="119" spans="1:88" s="47" customFormat="1" x14ac:dyDescent="0.25">
      <c r="B119" s="47" t="s">
        <v>20</v>
      </c>
      <c r="C119" s="48"/>
      <c r="D119" s="49"/>
      <c r="G119" s="48" t="s">
        <v>1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0</v>
      </c>
      <c r="U119" s="50">
        <v>0</v>
      </c>
      <c r="V119" s="50">
        <v>0</v>
      </c>
      <c r="W119" s="50">
        <v>0</v>
      </c>
      <c r="X119" s="50">
        <v>0</v>
      </c>
      <c r="Y119" s="50">
        <v>0</v>
      </c>
      <c r="Z119" s="50">
        <v>0</v>
      </c>
      <c r="AA119" s="50">
        <v>0</v>
      </c>
      <c r="AB119" s="50">
        <v>0</v>
      </c>
      <c r="AC119" s="50">
        <v>0</v>
      </c>
      <c r="AD119" s="50">
        <v>0</v>
      </c>
      <c r="AE119" s="50">
        <v>0</v>
      </c>
      <c r="AF119" s="50">
        <v>0</v>
      </c>
      <c r="AG119" s="50">
        <v>0</v>
      </c>
      <c r="AH119" s="50">
        <v>0</v>
      </c>
      <c r="AI119" s="50">
        <v>0</v>
      </c>
      <c r="AJ119" s="50">
        <v>0</v>
      </c>
      <c r="AK119" s="50">
        <v>0</v>
      </c>
      <c r="AL119" s="50">
        <v>0</v>
      </c>
      <c r="AM119" s="50">
        <v>0</v>
      </c>
      <c r="AN119" s="50">
        <v>0</v>
      </c>
      <c r="AO119" s="50">
        <v>0</v>
      </c>
      <c r="AP119" s="50">
        <v>0</v>
      </c>
      <c r="AQ119" s="50">
        <v>0</v>
      </c>
      <c r="AR119" s="50">
        <v>0</v>
      </c>
      <c r="AS119" s="50">
        <v>0</v>
      </c>
      <c r="AT119" s="50">
        <v>0</v>
      </c>
      <c r="AU119" s="50">
        <v>0</v>
      </c>
      <c r="AV119" s="50">
        <v>0</v>
      </c>
      <c r="AW119" s="50">
        <v>0</v>
      </c>
      <c r="AX119" s="50">
        <v>0</v>
      </c>
      <c r="AY119" s="50">
        <v>0</v>
      </c>
      <c r="AZ119" s="50">
        <v>0</v>
      </c>
      <c r="BA119" s="50">
        <v>0</v>
      </c>
      <c r="BB119" s="50">
        <v>0</v>
      </c>
      <c r="BC119" s="50">
        <v>0</v>
      </c>
      <c r="BD119" s="50">
        <v>0</v>
      </c>
      <c r="BE119" s="50">
        <v>0</v>
      </c>
      <c r="BF119" s="50">
        <v>0</v>
      </c>
      <c r="BG119" s="50">
        <v>0</v>
      </c>
      <c r="BH119" s="50">
        <v>0</v>
      </c>
      <c r="BI119" s="50">
        <v>0</v>
      </c>
      <c r="BJ119" s="50">
        <v>0</v>
      </c>
      <c r="BK119" s="50">
        <v>0</v>
      </c>
      <c r="BL119" s="50">
        <v>0</v>
      </c>
      <c r="BM119" s="50">
        <v>0</v>
      </c>
      <c r="BN119" s="50">
        <v>0</v>
      </c>
      <c r="BO119" s="50">
        <v>0</v>
      </c>
      <c r="BP119" s="50">
        <v>0</v>
      </c>
      <c r="BQ119" s="50">
        <v>0</v>
      </c>
      <c r="BR119" s="50">
        <v>0</v>
      </c>
      <c r="BS119" s="50">
        <v>0</v>
      </c>
      <c r="BT119" s="50">
        <v>0</v>
      </c>
      <c r="BU119" s="50">
        <v>0</v>
      </c>
      <c r="BV119" s="50">
        <v>0</v>
      </c>
      <c r="BW119" s="50">
        <v>0</v>
      </c>
      <c r="BX119" s="50">
        <v>0</v>
      </c>
      <c r="BY119" s="50">
        <v>0</v>
      </c>
      <c r="BZ119" s="50">
        <v>0</v>
      </c>
      <c r="CA119" s="50">
        <v>0</v>
      </c>
      <c r="CB119" s="50">
        <v>0</v>
      </c>
      <c r="CC119" s="50">
        <v>0</v>
      </c>
      <c r="CD119" s="50">
        <v>0</v>
      </c>
      <c r="CE119" s="50">
        <v>0</v>
      </c>
      <c r="CF119" s="50">
        <v>0</v>
      </c>
      <c r="CG119" s="50">
        <v>0</v>
      </c>
      <c r="CH119" s="50">
        <v>0</v>
      </c>
      <c r="CI119" s="50">
        <v>0</v>
      </c>
      <c r="CJ119" s="50">
        <v>0</v>
      </c>
    </row>
    <row r="120" spans="1:88" x14ac:dyDescent="0.25">
      <c r="A120" s="4"/>
    </row>
    <row r="121" spans="1:88" s="4" customFormat="1" x14ac:dyDescent="0.25">
      <c r="B121" s="35" t="s">
        <v>63</v>
      </c>
      <c r="C121" s="33"/>
      <c r="D121" s="51">
        <f>SUM(H121:CJ121)</f>
        <v>133333333.33333336</v>
      </c>
      <c r="E121" s="35"/>
      <c r="F121" s="35"/>
      <c r="G121" s="33"/>
      <c r="H121" s="37">
        <f>$D$7*(H117+H113)/(1+$D$7)</f>
        <v>0</v>
      </c>
      <c r="I121" s="37">
        <f t="shared" ref="I121:BT121" si="852">$D$7*(I117+I113)/(1+$D$7)</f>
        <v>714899.97070055304</v>
      </c>
      <c r="J121" s="37">
        <f t="shared" si="852"/>
        <v>725266.02027571108</v>
      </c>
      <c r="K121" s="37">
        <f t="shared" si="852"/>
        <v>735782.37756970874</v>
      </c>
      <c r="L121" s="37">
        <f t="shared" si="852"/>
        <v>746451.22204446956</v>
      </c>
      <c r="M121" s="37">
        <f t="shared" si="852"/>
        <v>757274.7647641144</v>
      </c>
      <c r="N121" s="37">
        <f t="shared" si="852"/>
        <v>768255.24885319395</v>
      </c>
      <c r="O121" s="37">
        <f t="shared" si="852"/>
        <v>779394.94996156543</v>
      </c>
      <c r="P121" s="37">
        <f t="shared" si="852"/>
        <v>790696.17673600814</v>
      </c>
      <c r="Q121" s="37">
        <f t="shared" si="852"/>
        <v>802161.27129868022</v>
      </c>
      <c r="R121" s="37">
        <f t="shared" si="852"/>
        <v>813792.60973251087</v>
      </c>
      <c r="S121" s="37">
        <f t="shared" si="852"/>
        <v>825592.60257363238</v>
      </c>
      <c r="T121" s="37">
        <f t="shared" si="852"/>
        <v>837563.69531095005</v>
      </c>
      <c r="U121" s="37">
        <f t="shared" si="852"/>
        <v>849708.36889295885</v>
      </c>
      <c r="V121" s="37">
        <f t="shared" si="852"/>
        <v>862029.14024190675</v>
      </c>
      <c r="W121" s="37">
        <f t="shared" si="852"/>
        <v>874528.56277541455</v>
      </c>
      <c r="X121" s="37">
        <f t="shared" si="852"/>
        <v>887209.22693565779</v>
      </c>
      <c r="Y121" s="37">
        <f t="shared" si="852"/>
        <v>900073.7607262251</v>
      </c>
      <c r="Z121" s="37">
        <f t="shared" si="852"/>
        <v>913124.83025675523</v>
      </c>
      <c r="AA121" s="37">
        <f t="shared" si="852"/>
        <v>926365.14029547805</v>
      </c>
      <c r="AB121" s="37">
        <f t="shared" si="852"/>
        <v>939797.43482976279</v>
      </c>
      <c r="AC121" s="37">
        <f t="shared" si="852"/>
        <v>953424.4976347941</v>
      </c>
      <c r="AD121" s="37">
        <f t="shared" si="852"/>
        <v>967249.15285049868</v>
      </c>
      <c r="AE121" s="37">
        <f t="shared" si="852"/>
        <v>981274.26556683087</v>
      </c>
      <c r="AF121" s="37">
        <f t="shared" si="852"/>
        <v>995502.74241755006</v>
      </c>
      <c r="AG121" s="37">
        <f t="shared" si="852"/>
        <v>1009937.5321826044</v>
      </c>
      <c r="AH121" s="37">
        <f t="shared" si="852"/>
        <v>1024581.6263992522</v>
      </c>
      <c r="AI121" s="37">
        <f t="shared" si="852"/>
        <v>1039438.0599820412</v>
      </c>
      <c r="AJ121" s="37">
        <f t="shared" si="852"/>
        <v>1054509.911851781</v>
      </c>
      <c r="AK121" s="37">
        <f t="shared" si="852"/>
        <v>1069800.3055736318</v>
      </c>
      <c r="AL121" s="37">
        <f t="shared" si="852"/>
        <v>1085312.4100044495</v>
      </c>
      <c r="AM121" s="37">
        <f t="shared" si="852"/>
        <v>1101049.4399495141</v>
      </c>
      <c r="AN121" s="37">
        <f t="shared" si="852"/>
        <v>1117014.6568287818</v>
      </c>
      <c r="AO121" s="37">
        <f t="shared" si="852"/>
        <v>1133211.3693527991</v>
      </c>
      <c r="AP121" s="37">
        <f t="shared" si="852"/>
        <v>1149642.9342084148</v>
      </c>
      <c r="AQ121" s="37">
        <f t="shared" si="852"/>
        <v>1166312.7567544368</v>
      </c>
      <c r="AR121" s="37">
        <f t="shared" si="852"/>
        <v>1183224.2917273762</v>
      </c>
      <c r="AS121" s="37">
        <f t="shared" si="852"/>
        <v>1200381.043957423</v>
      </c>
      <c r="AT121" s="37">
        <f t="shared" si="852"/>
        <v>1217786.5690948055</v>
      </c>
      <c r="AU121" s="37">
        <f t="shared" si="852"/>
        <v>1235444.4743466806</v>
      </c>
      <c r="AV121" s="37">
        <f t="shared" si="852"/>
        <v>1253358.4192247074</v>
      </c>
      <c r="AW121" s="37">
        <f t="shared" si="852"/>
        <v>1271532.1163034656</v>
      </c>
      <c r="AX121" s="37">
        <f t="shared" si="852"/>
        <v>1289969.3319898658</v>
      </c>
      <c r="AY121" s="37">
        <f t="shared" si="852"/>
        <v>1308673.8873037188</v>
      </c>
      <c r="AZ121" s="37">
        <f t="shared" si="852"/>
        <v>1327649.6586696231</v>
      </c>
      <c r="BA121" s="37">
        <f t="shared" si="852"/>
        <v>1346900.5787203321</v>
      </c>
      <c r="BB121" s="37">
        <f t="shared" si="852"/>
        <v>1366430.6371117772</v>
      </c>
      <c r="BC121" s="37">
        <f t="shared" si="852"/>
        <v>1386243.8813498979</v>
      </c>
      <c r="BD121" s="37">
        <f t="shared" si="852"/>
        <v>1406344.4176294715</v>
      </c>
      <c r="BE121" s="37">
        <f t="shared" si="852"/>
        <v>1426736.4116850987</v>
      </c>
      <c r="BF121" s="37">
        <f t="shared" si="852"/>
        <v>1447424.0896545327</v>
      </c>
      <c r="BG121" s="37">
        <f t="shared" si="852"/>
        <v>1468411.7389545238</v>
      </c>
      <c r="BH121" s="37">
        <f t="shared" si="852"/>
        <v>1489703.7091693641</v>
      </c>
      <c r="BI121" s="37">
        <f t="shared" si="852"/>
        <v>1511304.41295232</v>
      </c>
      <c r="BJ121" s="37">
        <f t="shared" si="852"/>
        <v>1533218.3269401288</v>
      </c>
      <c r="BK121" s="37">
        <f t="shared" si="852"/>
        <v>1555449.9926807606</v>
      </c>
      <c r="BL121" s="37">
        <f t="shared" si="852"/>
        <v>1578004.0175746314</v>
      </c>
      <c r="BM121" s="37">
        <f t="shared" si="852"/>
        <v>1600885.0758294635</v>
      </c>
      <c r="BN121" s="37">
        <f t="shared" si="852"/>
        <v>1624097.9094289909</v>
      </c>
      <c r="BO121" s="37">
        <f t="shared" si="852"/>
        <v>1647647.3291157114</v>
      </c>
      <c r="BP121" s="37">
        <f t="shared" si="852"/>
        <v>1671538.215387889</v>
      </c>
      <c r="BQ121" s="37">
        <f t="shared" si="852"/>
        <v>1695775.5195110135</v>
      </c>
      <c r="BR121" s="37">
        <f t="shared" si="852"/>
        <v>1720364.2645439231</v>
      </c>
      <c r="BS121" s="37">
        <f t="shared" si="852"/>
        <v>1745309.54637981</v>
      </c>
      <c r="BT121" s="37">
        <f t="shared" si="852"/>
        <v>1770616.5348023174</v>
      </c>
      <c r="BU121" s="37">
        <f t="shared" ref="BU121:CJ121" si="853">$D$7*(BU117+BU113)/(1+$D$7)</f>
        <v>1796290.4745569511</v>
      </c>
      <c r="BV121" s="37">
        <f t="shared" si="853"/>
        <v>1822336.6864380268</v>
      </c>
      <c r="BW121" s="37">
        <f t="shared" si="853"/>
        <v>1848760.568391378</v>
      </c>
      <c r="BX121" s="37">
        <f t="shared" si="853"/>
        <v>1875567.5966330534</v>
      </c>
      <c r="BY121" s="37">
        <f t="shared" si="853"/>
        <v>1902763.3267842324</v>
      </c>
      <c r="BZ121" s="37">
        <f t="shared" si="853"/>
        <v>1930353.3950226037</v>
      </c>
      <c r="CA121" s="37">
        <f t="shared" si="853"/>
        <v>1958343.5192504316</v>
      </c>
      <c r="CB121" s="37">
        <f t="shared" si="853"/>
        <v>1986739.5002795628</v>
      </c>
      <c r="CC121" s="37">
        <f t="shared" si="853"/>
        <v>2015547.2230336163</v>
      </c>
      <c r="CD121" s="37">
        <f t="shared" si="853"/>
        <v>2044772.6577676039</v>
      </c>
      <c r="CE121" s="37">
        <f t="shared" si="853"/>
        <v>2074421.8613052338</v>
      </c>
      <c r="CF121" s="37">
        <f t="shared" si="853"/>
        <v>2104500.9782941598</v>
      </c>
      <c r="CG121" s="37">
        <f t="shared" si="853"/>
        <v>2135016.2424794254</v>
      </c>
      <c r="CH121" s="37">
        <f t="shared" si="853"/>
        <v>2165973.977995377</v>
      </c>
      <c r="CI121" s="37">
        <f t="shared" si="853"/>
        <v>2197380.6006763098</v>
      </c>
      <c r="CJ121" s="37">
        <f t="shared" si="853"/>
        <v>28895909.286053125</v>
      </c>
    </row>
    <row r="122" spans="1:88" x14ac:dyDescent="0.25">
      <c r="A122" s="4"/>
    </row>
    <row r="123" spans="1:88" s="4" customFormat="1" x14ac:dyDescent="0.25">
      <c r="B123" s="4" t="s">
        <v>44</v>
      </c>
      <c r="C123" s="5"/>
      <c r="D123" s="13">
        <f t="shared" ref="D123" si="854">SUM(H123:CJ123)</f>
        <v>639151985.93626809</v>
      </c>
      <c r="G123" s="5"/>
      <c r="H123" s="6">
        <f t="shared" ref="H123:K123" si="855">H108+H111+H113+H117+H116+H119</f>
        <v>-792000000</v>
      </c>
      <c r="I123" s="6">
        <f t="shared" si="855"/>
        <v>15889399.824203318</v>
      </c>
      <c r="J123" s="6">
        <f t="shared" si="855"/>
        <v>15889399.824203318</v>
      </c>
      <c r="K123" s="6">
        <f t="shared" si="855"/>
        <v>15889399.824203318</v>
      </c>
      <c r="L123" s="6">
        <f t="shared" ref="L123:BW123" si="856">L108+L111+L113+L117+L116+L119</f>
        <v>15889399.824203318</v>
      </c>
      <c r="M123" s="6">
        <f t="shared" si="856"/>
        <v>15889399.824203318</v>
      </c>
      <c r="N123" s="6">
        <f t="shared" si="856"/>
        <v>15889399.824203318</v>
      </c>
      <c r="O123" s="6">
        <f t="shared" si="856"/>
        <v>15889399.824203318</v>
      </c>
      <c r="P123" s="6">
        <f t="shared" si="856"/>
        <v>15889399.824203318</v>
      </c>
      <c r="Q123" s="6">
        <f t="shared" si="856"/>
        <v>15889399.824203318</v>
      </c>
      <c r="R123" s="6">
        <f t="shared" si="856"/>
        <v>15889399.824203318</v>
      </c>
      <c r="S123" s="6">
        <f t="shared" si="856"/>
        <v>15889399.824203318</v>
      </c>
      <c r="T123" s="6">
        <f t="shared" si="856"/>
        <v>15889399.824203318</v>
      </c>
      <c r="U123" s="6">
        <f t="shared" si="856"/>
        <v>15889399.824203318</v>
      </c>
      <c r="V123" s="6">
        <f t="shared" si="856"/>
        <v>15889399.824203318</v>
      </c>
      <c r="W123" s="6">
        <f t="shared" si="856"/>
        <v>15889399.824203318</v>
      </c>
      <c r="X123" s="6">
        <f t="shared" si="856"/>
        <v>15889399.824203316</v>
      </c>
      <c r="Y123" s="6">
        <f t="shared" si="856"/>
        <v>15889399.824203318</v>
      </c>
      <c r="Z123" s="6">
        <f t="shared" si="856"/>
        <v>15889399.824203318</v>
      </c>
      <c r="AA123" s="6">
        <f t="shared" si="856"/>
        <v>15889399.824203316</v>
      </c>
      <c r="AB123" s="6">
        <f t="shared" si="856"/>
        <v>15889399.82420332</v>
      </c>
      <c r="AC123" s="6">
        <f t="shared" si="856"/>
        <v>15889399.82420332</v>
      </c>
      <c r="AD123" s="6">
        <f t="shared" si="856"/>
        <v>15889399.824203316</v>
      </c>
      <c r="AE123" s="6">
        <f t="shared" si="856"/>
        <v>15889399.824203318</v>
      </c>
      <c r="AF123" s="6">
        <f t="shared" si="856"/>
        <v>15889399.82420332</v>
      </c>
      <c r="AG123" s="6">
        <f t="shared" si="856"/>
        <v>15889399.824203318</v>
      </c>
      <c r="AH123" s="6">
        <f t="shared" si="856"/>
        <v>15889399.824203316</v>
      </c>
      <c r="AI123" s="6">
        <f t="shared" si="856"/>
        <v>15889399.824203318</v>
      </c>
      <c r="AJ123" s="6">
        <f t="shared" si="856"/>
        <v>15889399.824203318</v>
      </c>
      <c r="AK123" s="6">
        <f t="shared" si="856"/>
        <v>15889399.824203318</v>
      </c>
      <c r="AL123" s="6">
        <f t="shared" si="856"/>
        <v>15889399.82420332</v>
      </c>
      <c r="AM123" s="6">
        <f t="shared" si="856"/>
        <v>15889399.82420332</v>
      </c>
      <c r="AN123" s="6">
        <f t="shared" si="856"/>
        <v>15889399.824203316</v>
      </c>
      <c r="AO123" s="6">
        <f t="shared" si="856"/>
        <v>15889399.824203316</v>
      </c>
      <c r="AP123" s="6">
        <f t="shared" si="856"/>
        <v>15889399.824203316</v>
      </c>
      <c r="AQ123" s="6">
        <f t="shared" si="856"/>
        <v>15889399.82420332</v>
      </c>
      <c r="AR123" s="6">
        <f t="shared" si="856"/>
        <v>15889399.824203316</v>
      </c>
      <c r="AS123" s="6">
        <f t="shared" si="856"/>
        <v>15889399.82420332</v>
      </c>
      <c r="AT123" s="6">
        <f t="shared" si="856"/>
        <v>15889399.824203316</v>
      </c>
      <c r="AU123" s="6">
        <f t="shared" si="856"/>
        <v>15889399.824203318</v>
      </c>
      <c r="AV123" s="6">
        <f t="shared" si="856"/>
        <v>15889399.824203318</v>
      </c>
      <c r="AW123" s="6">
        <f t="shared" si="856"/>
        <v>15889399.824203318</v>
      </c>
      <c r="AX123" s="6">
        <f t="shared" si="856"/>
        <v>15889399.824203318</v>
      </c>
      <c r="AY123" s="6">
        <f t="shared" si="856"/>
        <v>15889399.824203318</v>
      </c>
      <c r="AZ123" s="6">
        <f t="shared" si="856"/>
        <v>15889399.824203318</v>
      </c>
      <c r="BA123" s="6">
        <f t="shared" si="856"/>
        <v>15889399.824203318</v>
      </c>
      <c r="BB123" s="6">
        <f t="shared" si="856"/>
        <v>15889399.824203318</v>
      </c>
      <c r="BC123" s="6">
        <f t="shared" si="856"/>
        <v>15889399.824203318</v>
      </c>
      <c r="BD123" s="6">
        <f t="shared" si="856"/>
        <v>15889399.824203318</v>
      </c>
      <c r="BE123" s="6">
        <f t="shared" si="856"/>
        <v>15889399.824203318</v>
      </c>
      <c r="BF123" s="6">
        <f t="shared" si="856"/>
        <v>15889399.824203318</v>
      </c>
      <c r="BG123" s="6">
        <f t="shared" si="856"/>
        <v>15889399.82420332</v>
      </c>
      <c r="BH123" s="6">
        <f t="shared" si="856"/>
        <v>15889399.824203318</v>
      </c>
      <c r="BI123" s="6">
        <f t="shared" si="856"/>
        <v>15889399.824203318</v>
      </c>
      <c r="BJ123" s="6">
        <f t="shared" si="856"/>
        <v>15889399.82420332</v>
      </c>
      <c r="BK123" s="6">
        <f t="shared" si="856"/>
        <v>15889399.824203318</v>
      </c>
      <c r="BL123" s="6">
        <f t="shared" si="856"/>
        <v>15889399.824203318</v>
      </c>
      <c r="BM123" s="6">
        <f t="shared" si="856"/>
        <v>15889399.824203318</v>
      </c>
      <c r="BN123" s="6">
        <f t="shared" si="856"/>
        <v>15889399.824203318</v>
      </c>
      <c r="BO123" s="6">
        <f t="shared" si="856"/>
        <v>15889399.824203318</v>
      </c>
      <c r="BP123" s="6">
        <f t="shared" si="856"/>
        <v>15889399.824203318</v>
      </c>
      <c r="BQ123" s="6">
        <f t="shared" si="856"/>
        <v>15889399.824203318</v>
      </c>
      <c r="BR123" s="6">
        <f t="shared" si="856"/>
        <v>15889399.824203316</v>
      </c>
      <c r="BS123" s="6">
        <f t="shared" si="856"/>
        <v>15889399.824203318</v>
      </c>
      <c r="BT123" s="6">
        <f t="shared" si="856"/>
        <v>15889399.82420332</v>
      </c>
      <c r="BU123" s="6">
        <f t="shared" si="856"/>
        <v>15889399.824203318</v>
      </c>
      <c r="BV123" s="6">
        <f t="shared" si="856"/>
        <v>15889399.824203318</v>
      </c>
      <c r="BW123" s="6">
        <f t="shared" si="856"/>
        <v>15889399.82420332</v>
      </c>
      <c r="BX123" s="6">
        <f t="shared" ref="BX123:CJ123" si="857">BX108+BX111+BX113+BX117+BX116+BX119</f>
        <v>15889399.824203318</v>
      </c>
      <c r="BY123" s="6">
        <f t="shared" si="857"/>
        <v>15889399.824203318</v>
      </c>
      <c r="BZ123" s="6">
        <f t="shared" si="857"/>
        <v>15889399.824203318</v>
      </c>
      <c r="CA123" s="6">
        <f t="shared" si="857"/>
        <v>15889399.824203318</v>
      </c>
      <c r="CB123" s="6">
        <f t="shared" si="857"/>
        <v>15889399.824203316</v>
      </c>
      <c r="CC123" s="6">
        <f t="shared" si="857"/>
        <v>15889399.824203318</v>
      </c>
      <c r="CD123" s="6">
        <f t="shared" si="857"/>
        <v>15889399.824203318</v>
      </c>
      <c r="CE123" s="6">
        <f t="shared" si="857"/>
        <v>15889399.824203318</v>
      </c>
      <c r="CF123" s="6">
        <f t="shared" si="857"/>
        <v>15889399.824203318</v>
      </c>
      <c r="CG123" s="6">
        <f t="shared" si="857"/>
        <v>15889399.824203318</v>
      </c>
      <c r="CH123" s="6">
        <f t="shared" si="857"/>
        <v>15889399.824203318</v>
      </c>
      <c r="CI123" s="6">
        <f t="shared" si="857"/>
        <v>15889399.824203316</v>
      </c>
      <c r="CJ123" s="6">
        <f t="shared" si="857"/>
        <v>175889399.82420534</v>
      </c>
    </row>
    <row r="124" spans="1:88" s="9" customFormat="1" ht="13.8" x14ac:dyDescent="0.3">
      <c r="A124" s="4"/>
      <c r="B124" s="55" t="str">
        <f t="shared" ref="B124" si="858">"Эффективная ставка кредитного продукта-"&amp;A103</f>
        <v>Эффективная ставка кредитного продукта-5</v>
      </c>
      <c r="C124" s="11"/>
      <c r="D124" s="56">
        <f>POWER(1+IRR(H123:CJ123),4)-1</f>
        <v>6.0461378189385462E-2</v>
      </c>
      <c r="G124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124"/>
  <sheetViews>
    <sheetView showGridLines="0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I3" sqref="I3"/>
    </sheetView>
  </sheetViews>
  <sheetFormatPr defaultRowHeight="12" x14ac:dyDescent="0.25"/>
  <cols>
    <col min="1" max="1" width="9.6640625" style="2" customWidth="1"/>
    <col min="2" max="2" width="52.6640625" style="2" bestFit="1" customWidth="1"/>
    <col min="3" max="3" width="2.77734375" style="1" customWidth="1"/>
    <col min="4" max="4" width="12.6640625" style="12" customWidth="1"/>
    <col min="5" max="6" width="2.77734375" style="2" customWidth="1"/>
    <col min="7" max="7" width="2.77734375" style="5" customWidth="1"/>
    <col min="8" max="28" width="13.109375" style="2" customWidth="1"/>
    <col min="29" max="16384" width="8.88671875" style="2"/>
  </cols>
  <sheetData>
    <row r="1" spans="1:28" s="44" customFormat="1" ht="13.8" x14ac:dyDescent="0.3">
      <c r="B1" s="44" t="s">
        <v>54</v>
      </c>
      <c r="C1" s="18"/>
      <c r="D1" s="45"/>
      <c r="G1" s="18"/>
    </row>
    <row r="2" spans="1:28" s="4" customFormat="1" x14ac:dyDescent="0.25">
      <c r="B2" s="52" t="s">
        <v>67</v>
      </c>
      <c r="C2" s="5"/>
      <c r="D2" s="15"/>
      <c r="G2" s="5" t="s">
        <v>1</v>
      </c>
      <c r="H2" s="4" t="s">
        <v>23</v>
      </c>
      <c r="I2" s="20">
        <v>2022</v>
      </c>
      <c r="J2" s="4">
        <f t="shared" ref="J2:AB2" si="0">I2+1</f>
        <v>2023</v>
      </c>
      <c r="K2" s="4">
        <f t="shared" si="0"/>
        <v>2024</v>
      </c>
      <c r="L2" s="4">
        <f t="shared" si="0"/>
        <v>2025</v>
      </c>
      <c r="M2" s="4">
        <f t="shared" si="0"/>
        <v>2026</v>
      </c>
      <c r="N2" s="4">
        <f t="shared" si="0"/>
        <v>2027</v>
      </c>
      <c r="O2" s="4">
        <f t="shared" si="0"/>
        <v>2028</v>
      </c>
      <c r="P2" s="4">
        <f t="shared" si="0"/>
        <v>2029</v>
      </c>
      <c r="Q2" s="4">
        <f t="shared" si="0"/>
        <v>2030</v>
      </c>
      <c r="R2" s="4">
        <f t="shared" si="0"/>
        <v>2031</v>
      </c>
      <c r="S2" s="4">
        <f t="shared" si="0"/>
        <v>2032</v>
      </c>
      <c r="T2" s="4">
        <f t="shared" si="0"/>
        <v>2033</v>
      </c>
      <c r="U2" s="4">
        <f t="shared" si="0"/>
        <v>2034</v>
      </c>
      <c r="V2" s="4">
        <f t="shared" si="0"/>
        <v>2035</v>
      </c>
      <c r="W2" s="4">
        <f t="shared" si="0"/>
        <v>2036</v>
      </c>
      <c r="X2" s="4">
        <f t="shared" si="0"/>
        <v>2037</v>
      </c>
      <c r="Y2" s="4">
        <f t="shared" si="0"/>
        <v>2038</v>
      </c>
      <c r="Z2" s="4">
        <f t="shared" si="0"/>
        <v>2039</v>
      </c>
      <c r="AA2" s="4">
        <f t="shared" si="0"/>
        <v>2040</v>
      </c>
      <c r="AB2" s="4">
        <f t="shared" si="0"/>
        <v>2041</v>
      </c>
    </row>
    <row r="3" spans="1:28" s="4" customFormat="1" x14ac:dyDescent="0.25">
      <c r="B3" s="4" t="s">
        <v>24</v>
      </c>
      <c r="C3" s="5"/>
      <c r="D3" s="15" t="s">
        <v>30</v>
      </c>
      <c r="G3" s="5"/>
      <c r="H3" s="4" t="s">
        <v>22</v>
      </c>
    </row>
    <row r="4" spans="1:28" s="4" customFormat="1" x14ac:dyDescent="0.25">
      <c r="C4" s="5"/>
      <c r="D4" s="15"/>
      <c r="G4" s="5"/>
      <c r="H4" s="4">
        <v>0</v>
      </c>
      <c r="I4" s="4">
        <f>H4+1</f>
        <v>1</v>
      </c>
      <c r="J4" s="4">
        <f t="shared" ref="J4:AB4" si="1">I4+1</f>
        <v>2</v>
      </c>
      <c r="K4" s="4">
        <f t="shared" si="1"/>
        <v>3</v>
      </c>
      <c r="L4" s="4">
        <f t="shared" si="1"/>
        <v>4</v>
      </c>
      <c r="M4" s="4">
        <f t="shared" si="1"/>
        <v>5</v>
      </c>
      <c r="N4" s="4">
        <f t="shared" si="1"/>
        <v>6</v>
      </c>
      <c r="O4" s="4">
        <f t="shared" si="1"/>
        <v>7</v>
      </c>
      <c r="P4" s="4">
        <f t="shared" si="1"/>
        <v>8</v>
      </c>
      <c r="Q4" s="4">
        <f t="shared" si="1"/>
        <v>9</v>
      </c>
      <c r="R4" s="4">
        <f t="shared" si="1"/>
        <v>10</v>
      </c>
      <c r="S4" s="4">
        <f t="shared" si="1"/>
        <v>11</v>
      </c>
      <c r="T4" s="4">
        <f t="shared" si="1"/>
        <v>12</v>
      </c>
      <c r="U4" s="4">
        <f t="shared" si="1"/>
        <v>13</v>
      </c>
      <c r="V4" s="4">
        <f t="shared" si="1"/>
        <v>14</v>
      </c>
      <c r="W4" s="4">
        <f t="shared" si="1"/>
        <v>15</v>
      </c>
      <c r="X4" s="4">
        <f t="shared" si="1"/>
        <v>16</v>
      </c>
      <c r="Y4" s="4">
        <f t="shared" si="1"/>
        <v>17</v>
      </c>
      <c r="Z4" s="4">
        <f t="shared" si="1"/>
        <v>18</v>
      </c>
      <c r="AA4" s="4">
        <f t="shared" si="1"/>
        <v>19</v>
      </c>
      <c r="AB4" s="4">
        <f t="shared" si="1"/>
        <v>20</v>
      </c>
    </row>
    <row r="5" spans="1:28" x14ac:dyDescent="0.25">
      <c r="A5" s="41"/>
      <c r="B5" s="41"/>
    </row>
    <row r="6" spans="1:28" s="4" customFormat="1" x14ac:dyDescent="0.25">
      <c r="B6" s="4" t="s">
        <v>21</v>
      </c>
      <c r="C6" s="5"/>
      <c r="D6" s="15"/>
      <c r="G6" s="5" t="s">
        <v>1</v>
      </c>
      <c r="H6" s="7"/>
      <c r="I6" s="25">
        <v>0.05</v>
      </c>
      <c r="J6" s="25">
        <f>I6</f>
        <v>0.05</v>
      </c>
      <c r="K6" s="25">
        <f t="shared" ref="K6:AB6" si="2">J6</f>
        <v>0.05</v>
      </c>
      <c r="L6" s="25">
        <f t="shared" si="2"/>
        <v>0.05</v>
      </c>
      <c r="M6" s="25">
        <f t="shared" si="2"/>
        <v>0.05</v>
      </c>
      <c r="N6" s="25">
        <f t="shared" si="2"/>
        <v>0.05</v>
      </c>
      <c r="O6" s="25">
        <f t="shared" si="2"/>
        <v>0.05</v>
      </c>
      <c r="P6" s="25">
        <f t="shared" si="2"/>
        <v>0.05</v>
      </c>
      <c r="Q6" s="25">
        <f t="shared" si="2"/>
        <v>0.05</v>
      </c>
      <c r="R6" s="25">
        <f t="shared" si="2"/>
        <v>0.05</v>
      </c>
      <c r="S6" s="25">
        <f t="shared" si="2"/>
        <v>0.05</v>
      </c>
      <c r="T6" s="25">
        <f t="shared" si="2"/>
        <v>0.05</v>
      </c>
      <c r="U6" s="25">
        <f t="shared" si="2"/>
        <v>0.05</v>
      </c>
      <c r="V6" s="25">
        <f t="shared" si="2"/>
        <v>0.05</v>
      </c>
      <c r="W6" s="25">
        <f t="shared" si="2"/>
        <v>0.05</v>
      </c>
      <c r="X6" s="25">
        <f t="shared" si="2"/>
        <v>0.05</v>
      </c>
      <c r="Y6" s="25">
        <f t="shared" si="2"/>
        <v>0.05</v>
      </c>
      <c r="Z6" s="25">
        <f t="shared" si="2"/>
        <v>0.05</v>
      </c>
      <c r="AA6" s="25">
        <f t="shared" si="2"/>
        <v>0.05</v>
      </c>
      <c r="AB6" s="25">
        <f t="shared" si="2"/>
        <v>0.05</v>
      </c>
    </row>
    <row r="7" spans="1:28" x14ac:dyDescent="0.25">
      <c r="B7" s="4" t="s">
        <v>39</v>
      </c>
      <c r="C7" s="1" t="s">
        <v>1</v>
      </c>
      <c r="D7" s="19">
        <v>0.2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x14ac:dyDescent="0.25">
      <c r="A8" s="42"/>
      <c r="B8" s="42" t="s">
        <v>61</v>
      </c>
    </row>
    <row r="9" spans="1:28" x14ac:dyDescent="0.25">
      <c r="B9" s="4" t="s">
        <v>42</v>
      </c>
      <c r="C9" s="5" t="s">
        <v>1</v>
      </c>
      <c r="D9" s="23">
        <v>800000000</v>
      </c>
      <c r="H9" s="6"/>
    </row>
    <row r="11" spans="1:28" ht="13.8" x14ac:dyDescent="0.3">
      <c r="A11" s="54">
        <v>1</v>
      </c>
      <c r="B11" s="10" t="str">
        <f>"Кредитное/лизинговое предложение-"&amp;A11</f>
        <v>Кредитное/лизинговое предложение-1</v>
      </c>
    </row>
    <row r="12" spans="1:28" s="4" customFormat="1" x14ac:dyDescent="0.25">
      <c r="B12" s="4" t="s">
        <v>7</v>
      </c>
      <c r="C12" s="5" t="s">
        <v>1</v>
      </c>
      <c r="D12" s="23">
        <v>15</v>
      </c>
      <c r="G12" s="5"/>
      <c r="H12" s="2">
        <f>IF(AND(H$4-$H$4&gt;0,H$4-$H$4&lt;=$D12),1,0)</f>
        <v>0</v>
      </c>
      <c r="I12" s="2">
        <f>IF(AND(I$4-$H$4&gt;0,I$4-$H$4&lt;=$D12),1,0)</f>
        <v>1</v>
      </c>
      <c r="J12" s="2">
        <f>IF(AND(J$4-$H$4&gt;0,J$4-$H$4&lt;=$D12),1,0)</f>
        <v>1</v>
      </c>
      <c r="K12" s="2">
        <f>IF(AND(K$4-$H$4&gt;0,K$4-$H$4&lt;=$D12),1,0)</f>
        <v>1</v>
      </c>
      <c r="L12" s="2">
        <f>IF(AND(L$4-$H$4&gt;0,L$4-$H$4&lt;=$D12),1,0)</f>
        <v>1</v>
      </c>
      <c r="M12" s="2">
        <f t="shared" ref="M12:AB12" si="3">IF(AND(M$4-$H$4&gt;0,M$4-$H$4&lt;=$D12),1,0)</f>
        <v>1</v>
      </c>
      <c r="N12" s="2">
        <f t="shared" si="3"/>
        <v>1</v>
      </c>
      <c r="O12" s="2">
        <f t="shared" si="3"/>
        <v>1</v>
      </c>
      <c r="P12" s="2">
        <f t="shared" si="3"/>
        <v>1</v>
      </c>
      <c r="Q12" s="2">
        <f t="shared" si="3"/>
        <v>1</v>
      </c>
      <c r="R12" s="2">
        <f t="shared" si="3"/>
        <v>1</v>
      </c>
      <c r="S12" s="2">
        <f t="shared" si="3"/>
        <v>1</v>
      </c>
      <c r="T12" s="2">
        <f t="shared" si="3"/>
        <v>1</v>
      </c>
      <c r="U12" s="2">
        <f t="shared" si="3"/>
        <v>1</v>
      </c>
      <c r="V12" s="2">
        <f t="shared" si="3"/>
        <v>1</v>
      </c>
      <c r="W12" s="2">
        <f t="shared" si="3"/>
        <v>1</v>
      </c>
      <c r="X12" s="2">
        <f t="shared" si="3"/>
        <v>0</v>
      </c>
      <c r="Y12" s="2">
        <f t="shared" si="3"/>
        <v>0</v>
      </c>
      <c r="Z12" s="2">
        <f t="shared" si="3"/>
        <v>0</v>
      </c>
      <c r="AA12" s="2">
        <f t="shared" si="3"/>
        <v>0</v>
      </c>
      <c r="AB12" s="2">
        <f t="shared" si="3"/>
        <v>0</v>
      </c>
    </row>
    <row r="13" spans="1:28" x14ac:dyDescent="0.25">
      <c r="A13" s="4"/>
    </row>
    <row r="14" spans="1:28" x14ac:dyDescent="0.25">
      <c r="A14" s="4"/>
      <c r="B14" s="2" t="s">
        <v>43</v>
      </c>
      <c r="C14" s="5" t="s">
        <v>1</v>
      </c>
      <c r="D14" s="43">
        <v>1</v>
      </c>
      <c r="K14" s="4"/>
    </row>
    <row r="15" spans="1:28" s="4" customFormat="1" x14ac:dyDescent="0.25">
      <c r="B15" s="4" t="s">
        <v>5</v>
      </c>
      <c r="C15" s="5"/>
      <c r="D15" s="13">
        <f>$D$9*D14</f>
        <v>800000000</v>
      </c>
      <c r="G15" s="5"/>
      <c r="I15" s="8"/>
    </row>
    <row r="16" spans="1:28" s="4" customFormat="1" x14ac:dyDescent="0.25">
      <c r="B16" s="4" t="s">
        <v>4</v>
      </c>
      <c r="C16" s="5"/>
      <c r="D16" s="15"/>
      <c r="G16" s="5"/>
      <c r="H16" s="6">
        <f>-D15</f>
        <v>-800000000</v>
      </c>
    </row>
    <row r="17" spans="1:28" x14ac:dyDescent="0.25">
      <c r="A17" s="4"/>
      <c r="B17" s="2" t="s">
        <v>2</v>
      </c>
      <c r="C17" s="5" t="s">
        <v>1</v>
      </c>
      <c r="D17" s="29">
        <v>1.2E-2</v>
      </c>
    </row>
    <row r="18" spans="1:28" s="4" customFormat="1" x14ac:dyDescent="0.25">
      <c r="B18" s="35" t="s">
        <v>3</v>
      </c>
      <c r="C18" s="33"/>
      <c r="D18" s="36"/>
      <c r="E18" s="35"/>
      <c r="F18" s="35"/>
      <c r="G18" s="33"/>
      <c r="H18" s="46"/>
      <c r="I18" s="46">
        <f>I$6+$D17</f>
        <v>6.2E-2</v>
      </c>
      <c r="J18" s="46">
        <f>J$6+$D17</f>
        <v>6.2E-2</v>
      </c>
      <c r="K18" s="46">
        <f>K$6+$D17</f>
        <v>6.2E-2</v>
      </c>
      <c r="L18" s="46">
        <f>L$6+$D17</f>
        <v>6.2E-2</v>
      </c>
      <c r="M18" s="46">
        <f t="shared" ref="M18:AB18" si="4">M$6+$D17</f>
        <v>6.2E-2</v>
      </c>
      <c r="N18" s="46">
        <f t="shared" si="4"/>
        <v>6.2E-2</v>
      </c>
      <c r="O18" s="46">
        <f t="shared" si="4"/>
        <v>6.2E-2</v>
      </c>
      <c r="P18" s="46">
        <f t="shared" si="4"/>
        <v>6.2E-2</v>
      </c>
      <c r="Q18" s="46">
        <f t="shared" si="4"/>
        <v>6.2E-2</v>
      </c>
      <c r="R18" s="46">
        <f t="shared" si="4"/>
        <v>6.2E-2</v>
      </c>
      <c r="S18" s="46">
        <f t="shared" si="4"/>
        <v>6.2E-2</v>
      </c>
      <c r="T18" s="46">
        <f t="shared" si="4"/>
        <v>6.2E-2</v>
      </c>
      <c r="U18" s="46">
        <f t="shared" si="4"/>
        <v>6.2E-2</v>
      </c>
      <c r="V18" s="46">
        <f t="shared" si="4"/>
        <v>6.2E-2</v>
      </c>
      <c r="W18" s="46">
        <f t="shared" si="4"/>
        <v>6.2E-2</v>
      </c>
      <c r="X18" s="46">
        <f t="shared" si="4"/>
        <v>6.2E-2</v>
      </c>
      <c r="Y18" s="46">
        <f t="shared" si="4"/>
        <v>6.2E-2</v>
      </c>
      <c r="Z18" s="46">
        <f t="shared" si="4"/>
        <v>6.2E-2</v>
      </c>
      <c r="AA18" s="46">
        <f t="shared" si="4"/>
        <v>6.2E-2</v>
      </c>
      <c r="AB18" s="46">
        <f t="shared" si="4"/>
        <v>6.2E-2</v>
      </c>
    </row>
    <row r="19" spans="1:28" x14ac:dyDescent="0.25">
      <c r="A19" s="4"/>
      <c r="B19" s="2" t="s">
        <v>62</v>
      </c>
      <c r="C19" s="5" t="s">
        <v>1</v>
      </c>
      <c r="D19" s="29">
        <v>0.01</v>
      </c>
      <c r="H19" s="3">
        <f>-H16*$D19</f>
        <v>8000000</v>
      </c>
    </row>
    <row r="20" spans="1:28" s="4" customFormat="1" x14ac:dyDescent="0.25">
      <c r="B20" s="4" t="s">
        <v>6</v>
      </c>
      <c r="C20" s="5" t="s">
        <v>1</v>
      </c>
      <c r="D20" s="22">
        <v>0.25</v>
      </c>
      <c r="G20" s="5"/>
    </row>
    <row r="21" spans="1:28" s="4" customFormat="1" x14ac:dyDescent="0.25">
      <c r="B21" s="4" t="s">
        <v>8</v>
      </c>
      <c r="C21" s="5"/>
      <c r="D21" s="13">
        <f>SUM(H21:AB21)</f>
        <v>200000000</v>
      </c>
      <c r="G21" s="5"/>
      <c r="H21" s="6">
        <f t="shared" ref="H21:AB21" si="5">IF(H$4-$H$4=$D12,$D15*$D20,0)</f>
        <v>0</v>
      </c>
      <c r="I21" s="6">
        <f t="shared" si="5"/>
        <v>0</v>
      </c>
      <c r="J21" s="6">
        <f t="shared" si="5"/>
        <v>0</v>
      </c>
      <c r="K21" s="6">
        <f t="shared" si="5"/>
        <v>0</v>
      </c>
      <c r="L21" s="6">
        <f t="shared" si="5"/>
        <v>0</v>
      </c>
      <c r="M21" s="6">
        <f t="shared" si="5"/>
        <v>0</v>
      </c>
      <c r="N21" s="6">
        <f t="shared" si="5"/>
        <v>0</v>
      </c>
      <c r="O21" s="6">
        <f t="shared" si="5"/>
        <v>0</v>
      </c>
      <c r="P21" s="6">
        <f t="shared" si="5"/>
        <v>0</v>
      </c>
      <c r="Q21" s="6">
        <f t="shared" si="5"/>
        <v>0</v>
      </c>
      <c r="R21" s="6">
        <f t="shared" si="5"/>
        <v>0</v>
      </c>
      <c r="S21" s="6">
        <f t="shared" si="5"/>
        <v>0</v>
      </c>
      <c r="T21" s="6">
        <f t="shared" si="5"/>
        <v>0</v>
      </c>
      <c r="U21" s="6">
        <f t="shared" si="5"/>
        <v>0</v>
      </c>
      <c r="V21" s="6">
        <f t="shared" si="5"/>
        <v>0</v>
      </c>
      <c r="W21" s="6">
        <f t="shared" si="5"/>
        <v>200000000</v>
      </c>
      <c r="X21" s="6">
        <f t="shared" si="5"/>
        <v>0</v>
      </c>
      <c r="Y21" s="6">
        <f t="shared" si="5"/>
        <v>0</v>
      </c>
      <c r="Z21" s="6">
        <f t="shared" si="5"/>
        <v>0</v>
      </c>
      <c r="AA21" s="6">
        <f t="shared" si="5"/>
        <v>0</v>
      </c>
      <c r="AB21" s="6">
        <f t="shared" si="5"/>
        <v>0</v>
      </c>
    </row>
    <row r="22" spans="1:28" x14ac:dyDescent="0.25">
      <c r="A22" s="4"/>
    </row>
    <row r="23" spans="1:28" x14ac:dyDescent="0.25">
      <c r="A23" s="4"/>
      <c r="B23" s="57" t="s">
        <v>16</v>
      </c>
      <c r="C23" s="58"/>
      <c r="D23" s="59">
        <f t="shared" ref="D23:D25" si="6">SUM(H23:AB23)</f>
        <v>938812377.27577007</v>
      </c>
      <c r="E23" s="57"/>
      <c r="F23" s="57"/>
      <c r="G23" s="60"/>
      <c r="H23" s="61">
        <f t="shared" ref="H23:AB23" si="7">IF(AND(H$4-$H$4&gt;0,H$4-$H$4&lt;=$D12),$D15*(1-$D20)*H18*POWER(1+H18,$D12)/(POWER(1+H18,$D12)-1),0)</f>
        <v>0</v>
      </c>
      <c r="I23" s="61">
        <f t="shared" si="7"/>
        <v>62587491.818384685</v>
      </c>
      <c r="J23" s="61">
        <f t="shared" si="7"/>
        <v>62587491.818384685</v>
      </c>
      <c r="K23" s="61">
        <f t="shared" si="7"/>
        <v>62587491.818384685</v>
      </c>
      <c r="L23" s="61">
        <f t="shared" si="7"/>
        <v>62587491.818384685</v>
      </c>
      <c r="M23" s="61">
        <f t="shared" si="7"/>
        <v>62587491.818384685</v>
      </c>
      <c r="N23" s="61">
        <f t="shared" si="7"/>
        <v>62587491.818384685</v>
      </c>
      <c r="O23" s="61">
        <f t="shared" si="7"/>
        <v>62587491.818384685</v>
      </c>
      <c r="P23" s="61">
        <f t="shared" si="7"/>
        <v>62587491.818384685</v>
      </c>
      <c r="Q23" s="61">
        <f t="shared" si="7"/>
        <v>62587491.818384685</v>
      </c>
      <c r="R23" s="61">
        <f t="shared" si="7"/>
        <v>62587491.818384685</v>
      </c>
      <c r="S23" s="61">
        <f t="shared" si="7"/>
        <v>62587491.818384685</v>
      </c>
      <c r="T23" s="61">
        <f t="shared" si="7"/>
        <v>62587491.818384685</v>
      </c>
      <c r="U23" s="61">
        <f t="shared" si="7"/>
        <v>62587491.818384685</v>
      </c>
      <c r="V23" s="61">
        <f t="shared" si="7"/>
        <v>62587491.818384685</v>
      </c>
      <c r="W23" s="61">
        <f t="shared" si="7"/>
        <v>62587491.818384685</v>
      </c>
      <c r="X23" s="61">
        <f t="shared" si="7"/>
        <v>0</v>
      </c>
      <c r="Y23" s="61">
        <f t="shared" si="7"/>
        <v>0</v>
      </c>
      <c r="Z23" s="61">
        <f t="shared" si="7"/>
        <v>0</v>
      </c>
      <c r="AA23" s="61">
        <f t="shared" si="7"/>
        <v>0</v>
      </c>
      <c r="AB23" s="61">
        <f t="shared" si="7"/>
        <v>0</v>
      </c>
    </row>
    <row r="24" spans="1:28" s="4" customFormat="1" x14ac:dyDescent="0.25">
      <c r="B24" s="35" t="s">
        <v>17</v>
      </c>
      <c r="C24" s="33"/>
      <c r="D24" s="51">
        <f t="shared" si="6"/>
        <v>524812377.27577072</v>
      </c>
      <c r="E24" s="35"/>
      <c r="F24" s="35"/>
      <c r="G24" s="33"/>
      <c r="H24" s="37">
        <f>IF(AND(H$4-$H$4&gt;0,H$4-$H$4&lt;=$D12),($D15-SUM($G25:G25))*H18,0)</f>
        <v>0</v>
      </c>
      <c r="I24" s="37">
        <f>IF(AND(I$4-$H$4&gt;0,I$4-$H$4&lt;=$D12),($D15-SUM($G25:H25))*I18,0)</f>
        <v>49600000</v>
      </c>
      <c r="J24" s="37">
        <f>IF(AND(J$4-$H$4&gt;0,J$4-$H$4&lt;=$D12),($D15-SUM($G25:I25))*J18,0)</f>
        <v>48025975.507260151</v>
      </c>
      <c r="K24" s="37">
        <f>IF(AND(K$4-$H$4&gt;0,K$4-$H$4&lt;=$D12),($D15-SUM($G25:J25))*K18,0)</f>
        <v>46354361.495970428</v>
      </c>
      <c r="L24" s="37">
        <f>IF(AND(L$4-$H$4&gt;0,L$4-$H$4&lt;=$D12),($D15-SUM($G25:K25))*L18,0)</f>
        <v>44579107.415980741</v>
      </c>
      <c r="M24" s="37">
        <f>IF(AND(M$4-$H$4&gt;0,M$4-$H$4&lt;=$D12),($D15-SUM($G25:L25))*M18,0)</f>
        <v>42693787.583031699</v>
      </c>
      <c r="N24" s="37">
        <f>IF(AND(N$4-$H$4&gt;0,N$4-$H$4&lt;=$D12),($D15-SUM($G25:M25))*N18,0)</f>
        <v>40691577.92043981</v>
      </c>
      <c r="O24" s="37">
        <f>IF(AND(O$4-$H$4&gt;0,O$4-$H$4&lt;=$D12),($D15-SUM($G25:N25))*O18,0)</f>
        <v>38565231.258767232</v>
      </c>
      <c r="P24" s="37">
        <f>IF(AND(P$4-$H$4&gt;0,P$4-$H$4&lt;=$D12),($D15-SUM($G25:O25))*P18,0)</f>
        <v>36307051.104070954</v>
      </c>
      <c r="Q24" s="37">
        <f>IF(AND(Q$4-$H$4&gt;0,Q$4-$H$4&lt;=$D12),($D15-SUM($G25:P25))*Q18,0)</f>
        <v>33908863.779783502</v>
      </c>
      <c r="R24" s="37">
        <f>IF(AND(R$4-$H$4&gt;0,R$4-$H$4&lt;=$D12),($D15-SUM($G25:Q25))*R18,0)</f>
        <v>31361988.841390226</v>
      </c>
      <c r="S24" s="37">
        <f>IF(AND(S$4-$H$4&gt;0,S$4-$H$4&lt;=$D12),($D15-SUM($G25:R25))*S18,0)</f>
        <v>28657207.656816568</v>
      </c>
      <c r="T24" s="37">
        <f>IF(AND(T$4-$H$4&gt;0,T$4-$H$4&lt;=$D12),($D15-SUM($G25:S25))*T18,0)</f>
        <v>25784730.038799345</v>
      </c>
      <c r="U24" s="37">
        <f>IF(AND(U$4-$H$4&gt;0,U$4-$H$4&lt;=$D12),($D15-SUM($G25:T25))*U18,0)</f>
        <v>22734158.808465052</v>
      </c>
      <c r="V24" s="37">
        <f>IF(AND(V$4-$H$4&gt;0,V$4-$H$4&lt;=$D12),($D15-SUM($G25:U25))*V18,0)</f>
        <v>19494452.161850035</v>
      </c>
      <c r="W24" s="37">
        <f>IF(AND(W$4-$H$4&gt;0,W$4-$H$4&lt;=$D12),($D15-SUM($G25:V25))*W18,0)</f>
        <v>16053883.703144886</v>
      </c>
      <c r="X24" s="37">
        <f>IF(AND(X$4-$H$4&gt;0,X$4-$H$4&lt;=$D12),($D15-SUM($G25:W25))*X18,0)</f>
        <v>0</v>
      </c>
      <c r="Y24" s="37">
        <f>IF(AND(Y$4-$H$4&gt;0,Y$4-$H$4&lt;=$D12),($D15-SUM($G25:X25))*Y18,0)</f>
        <v>0</v>
      </c>
      <c r="Z24" s="37">
        <f>IF(AND(Z$4-$H$4&gt;0,Z$4-$H$4&lt;=$D12),($D15-SUM($G25:Y25))*Z18,0)</f>
        <v>0</v>
      </c>
      <c r="AA24" s="37">
        <f>IF(AND(AA$4-$H$4&gt;0,AA$4-$H$4&lt;=$D12),($D15-SUM($G25:Z25))*AA18,0)</f>
        <v>0</v>
      </c>
      <c r="AB24" s="37">
        <f>IF(AND(AB$4-$H$4&gt;0,AB$4-$H$4&lt;=$D12),($D15-SUM($G25:AA25))*AB18,0)</f>
        <v>0</v>
      </c>
    </row>
    <row r="25" spans="1:28" s="4" customFormat="1" x14ac:dyDescent="0.25">
      <c r="B25" s="35" t="s">
        <v>14</v>
      </c>
      <c r="C25" s="33"/>
      <c r="D25" s="51">
        <f t="shared" si="6"/>
        <v>600000000</v>
      </c>
      <c r="E25" s="35"/>
      <c r="F25" s="35"/>
      <c r="G25" s="33"/>
      <c r="H25" s="37">
        <f>IF(H$4=$D12,$D15*(1-$D20)-SUM($G25:G25),IF(AND(H$4-$H$4&gt;0,H$4-$H$4&lt;=$D12),H23-IF(AND(H$4-$H$4&gt;0,H$4-$H$4&lt;=$D12),($D15-$D21-SUM($G25:G25))*H18,0),0))</f>
        <v>0</v>
      </c>
      <c r="I25" s="37">
        <f>IF(I$4=$D12,$D15*(1-$D20)-SUM($G25:H25),IF(AND(I$4-$H$4&gt;0,I$4-$H$4&lt;=$D12),I23-IF(AND(I$4-$H$4&gt;0,I$4-$H$4&lt;=$D12),($D15-$D21-SUM($G25:H25))*I18,0),0))</f>
        <v>25387491.818384685</v>
      </c>
      <c r="J25" s="37">
        <f>IF(J$4=$D12,$D15*(1-$D20)-SUM($G25:I25),IF(AND(J$4-$H$4&gt;0,J$4-$H$4&lt;=$D12),J23-IF(AND(J$4-$H$4&gt;0,J$4-$H$4&lt;=$D12),($D15-$D21-SUM($G25:I25))*J18,0),0))</f>
        <v>26961516.311124533</v>
      </c>
      <c r="K25" s="37">
        <f>IF(K$4=$D12,$D15*(1-$D20)-SUM($G25:J25),IF(AND(K$4-$H$4&gt;0,K$4-$H$4&lt;=$D12),K23-IF(AND(K$4-$H$4&gt;0,K$4-$H$4&lt;=$D12),($D15-$D21-SUM($G25:J25))*K18,0),0))</f>
        <v>28633130.322414257</v>
      </c>
      <c r="L25" s="37">
        <f>IF(L$4=$D12,$D15*(1-$D20)-SUM($G25:K25),IF(AND(L$4-$H$4&gt;0,L$4-$H$4&lt;=$D12),L23-IF(AND(L$4-$H$4&gt;0,L$4-$H$4&lt;=$D12),($D15-$D21-SUM($G25:K25))*L18,0),0))</f>
        <v>30408384.40240394</v>
      </c>
      <c r="M25" s="37">
        <f>IF(M$4=$D12,$D15*(1-$D20)-SUM($G25:L25),IF(AND(M$4-$H$4&gt;0,M$4-$H$4&lt;=$D12),M23-IF(AND(M$4-$H$4&gt;0,M$4-$H$4&lt;=$D12),($D15-$D21-SUM($G25:L25))*M18,0),0))</f>
        <v>32293704.235352986</v>
      </c>
      <c r="N25" s="37">
        <f>IF(N$4=$D12,$D15*(1-$D20)-SUM($G25:M25),IF(AND(N$4-$H$4&gt;0,N$4-$H$4&lt;=$D12),N23-IF(AND(N$4-$H$4&gt;0,N$4-$H$4&lt;=$D12),($D15-$D21-SUM($G25:M25))*N18,0),0))</f>
        <v>34295913.897944868</v>
      </c>
      <c r="O25" s="37">
        <f>IF(O$4=$D12,$D15*(1-$D20)-SUM($G25:N25),IF(AND(O$4-$H$4&gt;0,O$4-$H$4&lt;=$D12),O23-IF(AND(O$4-$H$4&gt;0,O$4-$H$4&lt;=$D12),($D15-$D21-SUM($G25:N25))*O18,0),0))</f>
        <v>36422260.559617445</v>
      </c>
      <c r="P25" s="37">
        <f>IF(P$4=$D12,$D15*(1-$D20)-SUM($G25:O25),IF(AND(P$4-$H$4&gt;0,P$4-$H$4&lt;=$D12),P23-IF(AND(P$4-$H$4&gt;0,P$4-$H$4&lt;=$D12),($D15-$D21-SUM($G25:O25))*P18,0),0))</f>
        <v>38680440.714313731</v>
      </c>
      <c r="Q25" s="37">
        <f>IF(Q$4=$D12,$D15*(1-$D20)-SUM($G25:P25),IF(AND(Q$4-$H$4&gt;0,Q$4-$H$4&lt;=$D12),Q23-IF(AND(Q$4-$H$4&gt;0,Q$4-$H$4&lt;=$D12),($D15-$D21-SUM($G25:P25))*Q18,0),0))</f>
        <v>41078628.03860119</v>
      </c>
      <c r="R25" s="37">
        <f>IF(R$4=$D12,$D15*(1-$D20)-SUM($G25:Q25),IF(AND(R$4-$H$4&gt;0,R$4-$H$4&lt;=$D12),R23-IF(AND(R$4-$H$4&gt;0,R$4-$H$4&lt;=$D12),($D15-$D21-SUM($G25:Q25))*R18,0),0))</f>
        <v>43625502.976994455</v>
      </c>
      <c r="S25" s="37">
        <f>IF(S$4=$D12,$D15*(1-$D20)-SUM($G25:R25),IF(AND(S$4-$H$4&gt;0,S$4-$H$4&lt;=$D12),S23-IF(AND(S$4-$H$4&gt;0,S$4-$H$4&lt;=$D12),($D15-$D21-SUM($G25:R25))*S18,0),0))</f>
        <v>46330284.16156812</v>
      </c>
      <c r="T25" s="37">
        <f>IF(T$4=$D12,$D15*(1-$D20)-SUM($G25:S25),IF(AND(T$4-$H$4&gt;0,T$4-$H$4&lt;=$D12),T23-IF(AND(T$4-$H$4&gt;0,T$4-$H$4&lt;=$D12),($D15-$D21-SUM($G25:S25))*T18,0),0))</f>
        <v>49202761.779585339</v>
      </c>
      <c r="U25" s="37">
        <f>IF(U$4=$D12,$D15*(1-$D20)-SUM($G25:T25),IF(AND(U$4-$H$4&gt;0,U$4-$H$4&lt;=$D12),U23-IF(AND(U$4-$H$4&gt;0,U$4-$H$4&lt;=$D12),($D15-$D21-SUM($G25:T25))*U18,0),0))</f>
        <v>52253333.009919629</v>
      </c>
      <c r="V25" s="37">
        <f>IF(V$4=$D12,$D15*(1-$D20)-SUM($G25:U25),IF(AND(V$4-$H$4&gt;0,V$4-$H$4&lt;=$D12),V23-IF(AND(V$4-$H$4&gt;0,V$4-$H$4&lt;=$D12),($D15-$D21-SUM($G25:U25))*V18,0),0))</f>
        <v>55493039.656534649</v>
      </c>
      <c r="W25" s="37">
        <f>IF(W$4=$D12,$D15*(1-$D20)-SUM($G25:V25),IF(AND(W$4-$H$4&gt;0,W$4-$H$4&lt;=$D12),W23-IF(AND(W$4-$H$4&gt;0,W$4-$H$4&lt;=$D12),($D15-$D21-SUM($G25:V25))*W18,0),0))</f>
        <v>58933608.115240097</v>
      </c>
      <c r="X25" s="37">
        <f>IF(X$4=$D12,$D15*(1-$D20)-SUM($G25:W25),IF(AND(X$4-$H$4&gt;0,X$4-$H$4&lt;=$D12),X23-IF(AND(X$4-$H$4&gt;0,X$4-$H$4&lt;=$D12),($D15-$D21-SUM($G25:W25))*X18,0),0))</f>
        <v>0</v>
      </c>
      <c r="Y25" s="37">
        <f>IF(Y$4=$D12,$D15*(1-$D20)-SUM($G25:X25),IF(AND(Y$4-$H$4&gt;0,Y$4-$H$4&lt;=$D12),Y23-IF(AND(Y$4-$H$4&gt;0,Y$4-$H$4&lt;=$D12),($D15-$D21-SUM($G25:X25))*Y18,0),0))</f>
        <v>0</v>
      </c>
      <c r="Z25" s="37">
        <f>IF(Z$4=$D12,$D15*(1-$D20)-SUM($G25:Y25),IF(AND(Z$4-$H$4&gt;0,Z$4-$H$4&lt;=$D12),Z23-IF(AND(Z$4-$H$4&gt;0,Z$4-$H$4&lt;=$D12),($D15-$D21-SUM($G25:Y25))*Z18,0),0))</f>
        <v>0</v>
      </c>
      <c r="AA25" s="37">
        <f>IF(AA$4=$D12,$D15*(1-$D20)-SUM($G25:Z25),IF(AND(AA$4-$H$4&gt;0,AA$4-$H$4&lt;=$D12),AA23-IF(AND(AA$4-$H$4&gt;0,AA$4-$H$4&lt;=$D12),($D15-$D21-SUM($G25:Z25))*AA18,0),0))</f>
        <v>0</v>
      </c>
      <c r="AB25" s="37">
        <f>IF(AB$4=$D12,$D15*(1-$D20)-SUM($G25:AA25),IF(AND(AB$4-$H$4&gt;0,AB$4-$H$4&lt;=$D12),AB23-IF(AND(AB$4-$H$4&gt;0,AB$4-$H$4&lt;=$D12),($D15-$D21-SUM($G25:AA25))*AB18,0),0))</f>
        <v>0</v>
      </c>
    </row>
    <row r="26" spans="1:28" x14ac:dyDescent="0.25">
      <c r="A26" s="4"/>
    </row>
    <row r="27" spans="1:28" s="47" customFormat="1" x14ac:dyDescent="0.25">
      <c r="B27" s="47" t="s">
        <v>20</v>
      </c>
      <c r="C27" s="48"/>
      <c r="D27" s="49"/>
      <c r="G27" s="48" t="s">
        <v>1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</row>
    <row r="28" spans="1:28" x14ac:dyDescent="0.25">
      <c r="A28" s="4"/>
    </row>
    <row r="29" spans="1:28" s="4" customFormat="1" x14ac:dyDescent="0.25">
      <c r="B29" s="35" t="s">
        <v>63</v>
      </c>
      <c r="C29" s="33"/>
      <c r="D29" s="51">
        <f>SUM(H29:AB29)</f>
        <v>133333333.33333334</v>
      </c>
      <c r="E29" s="35"/>
      <c r="F29" s="35"/>
      <c r="G29" s="33"/>
      <c r="H29" s="37">
        <f>$D$7*(H25+H21)/(1+$D$7)</f>
        <v>0</v>
      </c>
      <c r="I29" s="37">
        <f t="shared" ref="I29:AB29" si="8">$D$7*(I25+I21)/(1+$D$7)</f>
        <v>4231248.6363974484</v>
      </c>
      <c r="J29" s="37">
        <f t="shared" si="8"/>
        <v>4493586.0518540898</v>
      </c>
      <c r="K29" s="37">
        <f t="shared" si="8"/>
        <v>4772188.3870690437</v>
      </c>
      <c r="L29" s="37">
        <f t="shared" si="8"/>
        <v>5068064.0670673242</v>
      </c>
      <c r="M29" s="37">
        <f t="shared" si="8"/>
        <v>5382284.0392254982</v>
      </c>
      <c r="N29" s="37">
        <f t="shared" si="8"/>
        <v>5715985.6496574786</v>
      </c>
      <c r="O29" s="37">
        <f t="shared" si="8"/>
        <v>6070376.7599362414</v>
      </c>
      <c r="P29" s="37">
        <f t="shared" si="8"/>
        <v>6446740.1190522891</v>
      </c>
      <c r="Q29" s="37">
        <f t="shared" si="8"/>
        <v>6846438.0064335316</v>
      </c>
      <c r="R29" s="37">
        <f t="shared" si="8"/>
        <v>7270917.1628324101</v>
      </c>
      <c r="S29" s="37">
        <f t="shared" si="8"/>
        <v>7721714.0269280216</v>
      </c>
      <c r="T29" s="37">
        <f t="shared" si="8"/>
        <v>8200460.2965975571</v>
      </c>
      <c r="U29" s="37">
        <f t="shared" si="8"/>
        <v>8708888.8349866066</v>
      </c>
      <c r="V29" s="37">
        <f t="shared" si="8"/>
        <v>9248839.9427557755</v>
      </c>
      <c r="W29" s="37">
        <f t="shared" si="8"/>
        <v>43155601.352540024</v>
      </c>
      <c r="X29" s="37">
        <f t="shared" si="8"/>
        <v>0</v>
      </c>
      <c r="Y29" s="37">
        <f t="shared" si="8"/>
        <v>0</v>
      </c>
      <c r="Z29" s="37">
        <f t="shared" si="8"/>
        <v>0</v>
      </c>
      <c r="AA29" s="37">
        <f t="shared" si="8"/>
        <v>0</v>
      </c>
      <c r="AB29" s="37">
        <f t="shared" si="8"/>
        <v>0</v>
      </c>
    </row>
    <row r="30" spans="1:28" x14ac:dyDescent="0.25">
      <c r="A30" s="4"/>
    </row>
    <row r="31" spans="1:28" s="4" customFormat="1" x14ac:dyDescent="0.25">
      <c r="B31" s="4" t="s">
        <v>44</v>
      </c>
      <c r="C31" s="5"/>
      <c r="D31" s="13">
        <f>SUM(H31:AB31)</f>
        <v>532812377.27577031</v>
      </c>
      <c r="G31" s="5"/>
      <c r="H31" s="6">
        <f t="shared" ref="H31:AB31" si="9">H16+H19+H21+H25+H24+H27</f>
        <v>-792000000</v>
      </c>
      <c r="I31" s="6">
        <f t="shared" si="9"/>
        <v>74987491.818384677</v>
      </c>
      <c r="J31" s="6">
        <f t="shared" si="9"/>
        <v>74987491.818384677</v>
      </c>
      <c r="K31" s="6">
        <f t="shared" si="9"/>
        <v>74987491.818384677</v>
      </c>
      <c r="L31" s="6">
        <f t="shared" si="9"/>
        <v>74987491.818384677</v>
      </c>
      <c r="M31" s="6">
        <f t="shared" si="9"/>
        <v>74987491.818384677</v>
      </c>
      <c r="N31" s="6">
        <f t="shared" si="9"/>
        <v>74987491.818384677</v>
      </c>
      <c r="O31" s="6">
        <f t="shared" si="9"/>
        <v>74987491.818384677</v>
      </c>
      <c r="P31" s="6">
        <f t="shared" si="9"/>
        <v>74987491.818384677</v>
      </c>
      <c r="Q31" s="6">
        <f t="shared" si="9"/>
        <v>74987491.818384692</v>
      </c>
      <c r="R31" s="6">
        <f t="shared" si="9"/>
        <v>74987491.818384677</v>
      </c>
      <c r="S31" s="6">
        <f t="shared" si="9"/>
        <v>74987491.818384692</v>
      </c>
      <c r="T31" s="6">
        <f t="shared" si="9"/>
        <v>74987491.818384677</v>
      </c>
      <c r="U31" s="6">
        <f t="shared" si="9"/>
        <v>74987491.818384677</v>
      </c>
      <c r="V31" s="6">
        <f t="shared" si="9"/>
        <v>74987491.818384677</v>
      </c>
      <c r="W31" s="6">
        <f t="shared" si="9"/>
        <v>274987491.818385</v>
      </c>
      <c r="X31" s="6">
        <f t="shared" si="9"/>
        <v>0</v>
      </c>
      <c r="Y31" s="6">
        <f t="shared" si="9"/>
        <v>0</v>
      </c>
      <c r="Z31" s="6">
        <f t="shared" si="9"/>
        <v>0</v>
      </c>
      <c r="AA31" s="6">
        <f t="shared" si="9"/>
        <v>0</v>
      </c>
      <c r="AB31" s="6">
        <f t="shared" si="9"/>
        <v>0</v>
      </c>
    </row>
    <row r="32" spans="1:28" s="9" customFormat="1" ht="13.8" x14ac:dyDescent="0.3">
      <c r="A32" s="4"/>
      <c r="B32" s="55" t="str">
        <f>"Эффективная ставка кредитного продукта-"&amp;A11</f>
        <v>Эффективная ставка кредитного продукта-1</v>
      </c>
      <c r="C32" s="11"/>
      <c r="D32" s="56">
        <f>IRR(H31:AB31)</f>
        <v>6.3387081696128167E-2</v>
      </c>
      <c r="G32" s="18"/>
    </row>
    <row r="34" spans="1:28" ht="13.8" x14ac:dyDescent="0.3">
      <c r="A34" s="54">
        <f>A11+1</f>
        <v>2</v>
      </c>
      <c r="B34" s="10" t="str">
        <f>"Кредитное/лизинговое предложение-"&amp;A34</f>
        <v>Кредитное/лизинговое предложение-2</v>
      </c>
    </row>
    <row r="35" spans="1:28" s="4" customFormat="1" x14ac:dyDescent="0.25">
      <c r="B35" s="4" t="s">
        <v>7</v>
      </c>
      <c r="C35" s="5" t="s">
        <v>1</v>
      </c>
      <c r="D35" s="23">
        <v>10</v>
      </c>
      <c r="G35" s="5"/>
      <c r="H35" s="2">
        <f>IF(AND(H$4-$H$4&gt;0,H$4-$H$4&lt;=$D35),1,0)</f>
        <v>0</v>
      </c>
      <c r="I35" s="2">
        <f>IF(AND(I$4-$H$4&gt;0,I$4-$H$4&lt;=$D35),1,0)</f>
        <v>1</v>
      </c>
      <c r="J35" s="2">
        <f>IF(AND(J$4-$H$4&gt;0,J$4-$H$4&lt;=$D35),1,0)</f>
        <v>1</v>
      </c>
      <c r="K35" s="2">
        <f>IF(AND(K$4-$H$4&gt;0,K$4-$H$4&lt;=$D35),1,0)</f>
        <v>1</v>
      </c>
      <c r="L35" s="2">
        <f>IF(AND(L$4-$H$4&gt;0,L$4-$H$4&lt;=$D35),1,0)</f>
        <v>1</v>
      </c>
      <c r="M35" s="2">
        <f t="shared" ref="M35:AB35" si="10">IF(AND(M$4-$H$4&gt;0,M$4-$H$4&lt;=$D35),1,0)</f>
        <v>1</v>
      </c>
      <c r="N35" s="2">
        <f t="shared" si="10"/>
        <v>1</v>
      </c>
      <c r="O35" s="2">
        <f t="shared" si="10"/>
        <v>1</v>
      </c>
      <c r="P35" s="2">
        <f t="shared" si="10"/>
        <v>1</v>
      </c>
      <c r="Q35" s="2">
        <f t="shared" si="10"/>
        <v>1</v>
      </c>
      <c r="R35" s="2">
        <f t="shared" si="10"/>
        <v>1</v>
      </c>
      <c r="S35" s="2">
        <f t="shared" si="10"/>
        <v>0</v>
      </c>
      <c r="T35" s="2">
        <f t="shared" si="10"/>
        <v>0</v>
      </c>
      <c r="U35" s="2">
        <f t="shared" si="10"/>
        <v>0</v>
      </c>
      <c r="V35" s="2">
        <f t="shared" si="10"/>
        <v>0</v>
      </c>
      <c r="W35" s="2">
        <f t="shared" si="10"/>
        <v>0</v>
      </c>
      <c r="X35" s="2">
        <f t="shared" si="10"/>
        <v>0</v>
      </c>
      <c r="Y35" s="2">
        <f t="shared" si="10"/>
        <v>0</v>
      </c>
      <c r="Z35" s="2">
        <f t="shared" si="10"/>
        <v>0</v>
      </c>
      <c r="AA35" s="2">
        <f t="shared" si="10"/>
        <v>0</v>
      </c>
      <c r="AB35" s="2">
        <f t="shared" si="10"/>
        <v>0</v>
      </c>
    </row>
    <row r="36" spans="1:28" x14ac:dyDescent="0.25">
      <c r="A36" s="4"/>
    </row>
    <row r="37" spans="1:28" x14ac:dyDescent="0.25">
      <c r="A37" s="4"/>
      <c r="B37" s="2" t="s">
        <v>43</v>
      </c>
      <c r="C37" s="5" t="s">
        <v>1</v>
      </c>
      <c r="D37" s="43">
        <v>1</v>
      </c>
      <c r="K37" s="4"/>
    </row>
    <row r="38" spans="1:28" s="4" customFormat="1" x14ac:dyDescent="0.25">
      <c r="B38" s="4" t="s">
        <v>5</v>
      </c>
      <c r="C38" s="5"/>
      <c r="D38" s="13">
        <f>$D$9*D37</f>
        <v>800000000</v>
      </c>
      <c r="G38" s="5"/>
      <c r="I38" s="8"/>
    </row>
    <row r="39" spans="1:28" s="4" customFormat="1" x14ac:dyDescent="0.25">
      <c r="B39" s="4" t="s">
        <v>4</v>
      </c>
      <c r="C39" s="5"/>
      <c r="D39" s="15"/>
      <c r="G39" s="5"/>
      <c r="H39" s="6">
        <f>-D38</f>
        <v>-800000000</v>
      </c>
    </row>
    <row r="40" spans="1:28" x14ac:dyDescent="0.25">
      <c r="A40" s="4"/>
      <c r="B40" s="2" t="s">
        <v>2</v>
      </c>
      <c r="C40" s="5" t="s">
        <v>1</v>
      </c>
      <c r="D40" s="29">
        <v>8.0000000000000002E-3</v>
      </c>
    </row>
    <row r="41" spans="1:28" s="4" customFormat="1" x14ac:dyDescent="0.25">
      <c r="B41" s="35" t="s">
        <v>3</v>
      </c>
      <c r="C41" s="33"/>
      <c r="D41" s="36"/>
      <c r="E41" s="35"/>
      <c r="F41" s="35"/>
      <c r="G41" s="33"/>
      <c r="H41" s="46"/>
      <c r="I41" s="46">
        <f>I$6+$D40</f>
        <v>5.8000000000000003E-2</v>
      </c>
      <c r="J41" s="46">
        <f>J$6+$D40</f>
        <v>5.8000000000000003E-2</v>
      </c>
      <c r="K41" s="46">
        <f>K$6+$D40</f>
        <v>5.8000000000000003E-2</v>
      </c>
      <c r="L41" s="46">
        <f>L$6+$D40</f>
        <v>5.8000000000000003E-2</v>
      </c>
      <c r="M41" s="46">
        <f t="shared" ref="M41:AB41" si="11">M$6+$D40</f>
        <v>5.8000000000000003E-2</v>
      </c>
      <c r="N41" s="46">
        <f t="shared" si="11"/>
        <v>5.8000000000000003E-2</v>
      </c>
      <c r="O41" s="46">
        <f t="shared" si="11"/>
        <v>5.8000000000000003E-2</v>
      </c>
      <c r="P41" s="46">
        <f t="shared" si="11"/>
        <v>5.8000000000000003E-2</v>
      </c>
      <c r="Q41" s="46">
        <f t="shared" si="11"/>
        <v>5.8000000000000003E-2</v>
      </c>
      <c r="R41" s="46">
        <f t="shared" si="11"/>
        <v>5.8000000000000003E-2</v>
      </c>
      <c r="S41" s="46">
        <f t="shared" si="11"/>
        <v>5.8000000000000003E-2</v>
      </c>
      <c r="T41" s="46">
        <f t="shared" si="11"/>
        <v>5.8000000000000003E-2</v>
      </c>
      <c r="U41" s="46">
        <f t="shared" si="11"/>
        <v>5.8000000000000003E-2</v>
      </c>
      <c r="V41" s="46">
        <f t="shared" si="11"/>
        <v>5.8000000000000003E-2</v>
      </c>
      <c r="W41" s="46">
        <f t="shared" si="11"/>
        <v>5.8000000000000003E-2</v>
      </c>
      <c r="X41" s="46">
        <f t="shared" si="11"/>
        <v>5.8000000000000003E-2</v>
      </c>
      <c r="Y41" s="46">
        <f t="shared" si="11"/>
        <v>5.8000000000000003E-2</v>
      </c>
      <c r="Z41" s="46">
        <f t="shared" si="11"/>
        <v>5.8000000000000003E-2</v>
      </c>
      <c r="AA41" s="46">
        <f t="shared" si="11"/>
        <v>5.8000000000000003E-2</v>
      </c>
      <c r="AB41" s="46">
        <f t="shared" si="11"/>
        <v>5.8000000000000003E-2</v>
      </c>
    </row>
    <row r="42" spans="1:28" x14ac:dyDescent="0.25">
      <c r="A42" s="4"/>
      <c r="B42" s="2" t="s">
        <v>62</v>
      </c>
      <c r="C42" s="5" t="s">
        <v>1</v>
      </c>
      <c r="D42" s="29">
        <v>0.01</v>
      </c>
      <c r="H42" s="3">
        <f>-H39*$D42</f>
        <v>8000000</v>
      </c>
    </row>
    <row r="43" spans="1:28" s="4" customFormat="1" x14ac:dyDescent="0.25">
      <c r="B43" s="4" t="s">
        <v>6</v>
      </c>
      <c r="C43" s="5" t="s">
        <v>1</v>
      </c>
      <c r="D43" s="22">
        <v>0.15</v>
      </c>
      <c r="G43" s="5"/>
    </row>
    <row r="44" spans="1:28" s="4" customFormat="1" x14ac:dyDescent="0.25">
      <c r="B44" s="4" t="s">
        <v>8</v>
      </c>
      <c r="C44" s="5"/>
      <c r="D44" s="13">
        <f>SUM(H44:AB44)</f>
        <v>120000000</v>
      </c>
      <c r="G44" s="5"/>
      <c r="H44" s="6">
        <f t="shared" ref="H44:AB44" si="12">IF(H$4-$H$4=$D35,$D38*$D43,0)</f>
        <v>0</v>
      </c>
      <c r="I44" s="6">
        <f t="shared" si="12"/>
        <v>0</v>
      </c>
      <c r="J44" s="6">
        <f t="shared" si="12"/>
        <v>0</v>
      </c>
      <c r="K44" s="6">
        <f t="shared" si="12"/>
        <v>0</v>
      </c>
      <c r="L44" s="6">
        <f t="shared" si="12"/>
        <v>0</v>
      </c>
      <c r="M44" s="6">
        <f t="shared" si="12"/>
        <v>0</v>
      </c>
      <c r="N44" s="6">
        <f t="shared" si="12"/>
        <v>0</v>
      </c>
      <c r="O44" s="6">
        <f t="shared" si="12"/>
        <v>0</v>
      </c>
      <c r="P44" s="6">
        <f t="shared" si="12"/>
        <v>0</v>
      </c>
      <c r="Q44" s="6">
        <f t="shared" si="12"/>
        <v>0</v>
      </c>
      <c r="R44" s="6">
        <f t="shared" si="12"/>
        <v>120000000</v>
      </c>
      <c r="S44" s="6">
        <f t="shared" si="12"/>
        <v>0</v>
      </c>
      <c r="T44" s="6">
        <f t="shared" si="12"/>
        <v>0</v>
      </c>
      <c r="U44" s="6">
        <f t="shared" si="12"/>
        <v>0</v>
      </c>
      <c r="V44" s="6">
        <f t="shared" si="12"/>
        <v>0</v>
      </c>
      <c r="W44" s="6">
        <f t="shared" si="12"/>
        <v>0</v>
      </c>
      <c r="X44" s="6">
        <f t="shared" si="12"/>
        <v>0</v>
      </c>
      <c r="Y44" s="6">
        <f t="shared" si="12"/>
        <v>0</v>
      </c>
      <c r="Z44" s="6">
        <f t="shared" si="12"/>
        <v>0</v>
      </c>
      <c r="AA44" s="6">
        <f t="shared" si="12"/>
        <v>0</v>
      </c>
      <c r="AB44" s="6">
        <f t="shared" si="12"/>
        <v>0</v>
      </c>
    </row>
    <row r="45" spans="1:28" x14ac:dyDescent="0.25">
      <c r="A45" s="4"/>
    </row>
    <row r="46" spans="1:28" s="57" customFormat="1" x14ac:dyDescent="0.25">
      <c r="A46" s="53"/>
      <c r="B46" s="57" t="s">
        <v>16</v>
      </c>
      <c r="C46" s="58"/>
      <c r="D46" s="59">
        <f t="shared" ref="D46:D48" si="13">SUM(H46:AB46)</f>
        <v>915167607.9298749</v>
      </c>
      <c r="G46" s="60"/>
      <c r="H46" s="61">
        <f t="shared" ref="H46:AB46" si="14">IF(AND(H$4-$H$4&gt;0,H$4-$H$4&lt;=$D35),$D38*(1-$D43)*H41*POWER(1+H41,$D35)/(POWER(1+H41,$D35)-1),0)</f>
        <v>0</v>
      </c>
      <c r="I46" s="61">
        <f t="shared" si="14"/>
        <v>91516760.792987511</v>
      </c>
      <c r="J46" s="61">
        <f t="shared" si="14"/>
        <v>91516760.792987511</v>
      </c>
      <c r="K46" s="61">
        <f t="shared" si="14"/>
        <v>91516760.792987511</v>
      </c>
      <c r="L46" s="61">
        <f t="shared" si="14"/>
        <v>91516760.792987511</v>
      </c>
      <c r="M46" s="61">
        <f t="shared" si="14"/>
        <v>91516760.792987511</v>
      </c>
      <c r="N46" s="61">
        <f t="shared" si="14"/>
        <v>91516760.792987511</v>
      </c>
      <c r="O46" s="61">
        <f t="shared" si="14"/>
        <v>91516760.792987511</v>
      </c>
      <c r="P46" s="61">
        <f t="shared" si="14"/>
        <v>91516760.792987511</v>
      </c>
      <c r="Q46" s="61">
        <f t="shared" si="14"/>
        <v>91516760.792987511</v>
      </c>
      <c r="R46" s="61">
        <f t="shared" si="14"/>
        <v>91516760.792987511</v>
      </c>
      <c r="S46" s="61">
        <f t="shared" si="14"/>
        <v>0</v>
      </c>
      <c r="T46" s="61">
        <f t="shared" si="14"/>
        <v>0</v>
      </c>
      <c r="U46" s="61">
        <f t="shared" si="14"/>
        <v>0</v>
      </c>
      <c r="V46" s="61">
        <f t="shared" si="14"/>
        <v>0</v>
      </c>
      <c r="W46" s="61">
        <f t="shared" si="14"/>
        <v>0</v>
      </c>
      <c r="X46" s="61">
        <f t="shared" si="14"/>
        <v>0</v>
      </c>
      <c r="Y46" s="61">
        <f t="shared" si="14"/>
        <v>0</v>
      </c>
      <c r="Z46" s="61">
        <f t="shared" si="14"/>
        <v>0</v>
      </c>
      <c r="AA46" s="61">
        <f t="shared" si="14"/>
        <v>0</v>
      </c>
      <c r="AB46" s="61">
        <f t="shared" si="14"/>
        <v>0</v>
      </c>
    </row>
    <row r="47" spans="1:28" s="4" customFormat="1" x14ac:dyDescent="0.25">
      <c r="B47" s="35" t="s">
        <v>17</v>
      </c>
      <c r="C47" s="33"/>
      <c r="D47" s="51">
        <f t="shared" si="13"/>
        <v>304767607.9298749</v>
      </c>
      <c r="E47" s="35"/>
      <c r="F47" s="35"/>
      <c r="G47" s="33"/>
      <c r="H47" s="37">
        <f>IF(AND(H$4-$H$4&gt;0,H$4-$H$4&lt;=$D35),($D38-SUM($G48:G48))*H41,0)</f>
        <v>0</v>
      </c>
      <c r="I47" s="37">
        <f>IF(AND(I$4-$H$4&gt;0,I$4-$H$4&lt;=$D35),($D38-SUM($G48:H48))*I41,0)</f>
        <v>46400000</v>
      </c>
      <c r="J47" s="37">
        <f>IF(AND(J$4-$H$4&gt;0,J$4-$H$4&lt;=$D35),($D38-SUM($G48:I48))*J41,0)</f>
        <v>43379547.874006726</v>
      </c>
      <c r="K47" s="37">
        <f>IF(AND(K$4-$H$4&gt;0,K$4-$H$4&lt;=$D35),($D38-SUM($G48:J48))*K41,0)</f>
        <v>40183909.524705842</v>
      </c>
      <c r="L47" s="37">
        <f>IF(AND(L$4-$H$4&gt;0,L$4-$H$4&lt;=$D35),($D38-SUM($G48:K48))*L41,0)</f>
        <v>36802924.151145503</v>
      </c>
      <c r="M47" s="37">
        <f>IF(AND(M$4-$H$4&gt;0,M$4-$H$4&lt;=$D35),($D38-SUM($G48:L48))*M41,0)</f>
        <v>33225841.625918664</v>
      </c>
      <c r="N47" s="37">
        <f>IF(AND(N$4-$H$4&gt;0,N$4-$H$4&lt;=$D35),($D38-SUM($G48:M48))*N41,0)</f>
        <v>29441288.314228673</v>
      </c>
      <c r="O47" s="37">
        <f>IF(AND(O$4-$H$4&gt;0,O$4-$H$4&lt;=$D35),($D38-SUM($G48:N48))*O41,0)</f>
        <v>25437230.910460662</v>
      </c>
      <c r="P47" s="37">
        <f>IF(AND(P$4-$H$4&gt;0,P$4-$H$4&lt;=$D35),($D38-SUM($G48:O48))*P41,0)</f>
        <v>21200938.1772741</v>
      </c>
      <c r="Q47" s="37">
        <f>IF(AND(Q$4-$H$4&gt;0,Q$4-$H$4&lt;=$D35),($D38-SUM($G48:P48))*Q41,0)</f>
        <v>16718940.465562724</v>
      </c>
      <c r="R47" s="37">
        <f>IF(AND(R$4-$H$4&gt;0,R$4-$H$4&lt;=$D35),($D38-SUM($G48:Q48))*R41,0)</f>
        <v>11976986.886572083</v>
      </c>
      <c r="S47" s="37">
        <f>IF(AND(S$4-$H$4&gt;0,S$4-$H$4&lt;=$D35),($D38-SUM($G48:R48))*S41,0)</f>
        <v>0</v>
      </c>
      <c r="T47" s="37">
        <f>IF(AND(T$4-$H$4&gt;0,T$4-$H$4&lt;=$D35),($D38-SUM($G48:S48))*T41,0)</f>
        <v>0</v>
      </c>
      <c r="U47" s="37">
        <f>IF(AND(U$4-$H$4&gt;0,U$4-$H$4&lt;=$D35),($D38-SUM($G48:T48))*U41,0)</f>
        <v>0</v>
      </c>
      <c r="V47" s="37">
        <f>IF(AND(V$4-$H$4&gt;0,V$4-$H$4&lt;=$D35),($D38-SUM($G48:U48))*V41,0)</f>
        <v>0</v>
      </c>
      <c r="W47" s="37">
        <f>IF(AND(W$4-$H$4&gt;0,W$4-$H$4&lt;=$D35),($D38-SUM($G48:V48))*W41,0)</f>
        <v>0</v>
      </c>
      <c r="X47" s="37">
        <f>IF(AND(X$4-$H$4&gt;0,X$4-$H$4&lt;=$D35),($D38-SUM($G48:W48))*X41,0)</f>
        <v>0</v>
      </c>
      <c r="Y47" s="37">
        <f>IF(AND(Y$4-$H$4&gt;0,Y$4-$H$4&lt;=$D35),($D38-SUM($G48:X48))*Y41,0)</f>
        <v>0</v>
      </c>
      <c r="Z47" s="37">
        <f>IF(AND(Z$4-$H$4&gt;0,Z$4-$H$4&lt;=$D35),($D38-SUM($G48:Y48))*Z41,0)</f>
        <v>0</v>
      </c>
      <c r="AA47" s="37">
        <f>IF(AND(AA$4-$H$4&gt;0,AA$4-$H$4&lt;=$D35),($D38-SUM($G48:Z48))*AA41,0)</f>
        <v>0</v>
      </c>
      <c r="AB47" s="37">
        <f>IF(AND(AB$4-$H$4&gt;0,AB$4-$H$4&lt;=$D35),($D38-SUM($G48:AA48))*AB41,0)</f>
        <v>0</v>
      </c>
    </row>
    <row r="48" spans="1:28" s="4" customFormat="1" x14ac:dyDescent="0.25">
      <c r="B48" s="35" t="s">
        <v>14</v>
      </c>
      <c r="C48" s="33"/>
      <c r="D48" s="51">
        <f t="shared" si="13"/>
        <v>680000000</v>
      </c>
      <c r="E48" s="35"/>
      <c r="F48" s="35"/>
      <c r="G48" s="33"/>
      <c r="H48" s="37">
        <f>IF(H$4=$D35,$D38*(1-$D43)-SUM($G48:G48),IF(AND(H$4-$H$4&gt;0,H$4-$H$4&lt;=$D35),H46-IF(AND(H$4-$H$4&gt;0,H$4-$H$4&lt;=$D35),($D38-$D44-SUM($G48:G48))*H41,0),0))</f>
        <v>0</v>
      </c>
      <c r="I48" s="37">
        <f>IF(I$4=$D35,$D38*(1-$D43)-SUM($G48:H48),IF(AND(I$4-$H$4&gt;0,I$4-$H$4&lt;=$D35),I46-IF(AND(I$4-$H$4&gt;0,I$4-$H$4&lt;=$D35),($D38-$D44-SUM($G48:H48))*I41,0),0))</f>
        <v>52076760.792987511</v>
      </c>
      <c r="J48" s="37">
        <f>IF(J$4=$D35,$D38*(1-$D43)-SUM($G48:I48),IF(AND(J$4-$H$4&gt;0,J$4-$H$4&lt;=$D35),J46-IF(AND(J$4-$H$4&gt;0,J$4-$H$4&lt;=$D35),($D38-$D44-SUM($G48:I48))*J41,0),0))</f>
        <v>55097212.918980785</v>
      </c>
      <c r="K48" s="37">
        <f>IF(K$4=$D35,$D38*(1-$D43)-SUM($G48:J48),IF(AND(K$4-$H$4&gt;0,K$4-$H$4&lt;=$D35),K46-IF(AND(K$4-$H$4&gt;0,K$4-$H$4&lt;=$D35),($D38-$D44-SUM($G48:J48))*K41,0),0))</f>
        <v>58292851.268281668</v>
      </c>
      <c r="L48" s="37">
        <f>IF(L$4=$D35,$D38*(1-$D43)-SUM($G48:K48),IF(AND(L$4-$H$4&gt;0,L$4-$H$4&lt;=$D35),L46-IF(AND(L$4-$H$4&gt;0,L$4-$H$4&lt;=$D35),($D38-$D44-SUM($G48:K48))*L41,0),0))</f>
        <v>61673836.641842008</v>
      </c>
      <c r="M48" s="37">
        <f>IF(M$4=$D35,$D38*(1-$D43)-SUM($G48:L48),IF(AND(M$4-$H$4&gt;0,M$4-$H$4&lt;=$D35),M46-IF(AND(M$4-$H$4&gt;0,M$4-$H$4&lt;=$D35),($D38-$D44-SUM($G48:L48))*M41,0),0))</f>
        <v>65250919.167068847</v>
      </c>
      <c r="N48" s="37">
        <f>IF(N$4=$D35,$D38*(1-$D43)-SUM($G48:M48),IF(AND(N$4-$H$4&gt;0,N$4-$H$4&lt;=$D35),N46-IF(AND(N$4-$H$4&gt;0,N$4-$H$4&lt;=$D35),($D38-$D44-SUM($G48:M48))*N41,0),0))</f>
        <v>69035472.478758842</v>
      </c>
      <c r="O48" s="37">
        <f>IF(O$4=$D35,$D38*(1-$D43)-SUM($G48:N48),IF(AND(O$4-$H$4&gt;0,O$4-$H$4&lt;=$D35),O46-IF(AND(O$4-$H$4&gt;0,O$4-$H$4&lt;=$D35),($D38-$D44-SUM($G48:N48))*O41,0),0))</f>
        <v>73039529.882526845</v>
      </c>
      <c r="P48" s="37">
        <f>IF(P$4=$D35,$D38*(1-$D43)-SUM($G48:O48),IF(AND(P$4-$H$4&gt;0,P$4-$H$4&lt;=$D35),P46-IF(AND(P$4-$H$4&gt;0,P$4-$H$4&lt;=$D35),($D38-$D44-SUM($G48:O48))*P41,0),0))</f>
        <v>77275822.615713403</v>
      </c>
      <c r="Q48" s="37">
        <f>IF(Q$4=$D35,$D38*(1-$D43)-SUM($G48:P48),IF(AND(Q$4-$H$4&gt;0,Q$4-$H$4&lt;=$D35),Q46-IF(AND(Q$4-$H$4&gt;0,Q$4-$H$4&lt;=$D35),($D38-$D44-SUM($G48:P48))*Q41,0),0))</f>
        <v>81757820.327424794</v>
      </c>
      <c r="R48" s="37">
        <f>IF(R$4=$D35,$D38*(1-$D43)-SUM($G48:Q48),IF(AND(R$4-$H$4&gt;0,R$4-$H$4&lt;=$D35),R46-IF(AND(R$4-$H$4&gt;0,R$4-$H$4&lt;=$D35),($D38-$D44-SUM($G48:Q48))*R41,0),0))</f>
        <v>86499773.906415224</v>
      </c>
      <c r="S48" s="37">
        <f>IF(S$4=$D35,$D38*(1-$D43)-SUM($G48:R48),IF(AND(S$4-$H$4&gt;0,S$4-$H$4&lt;=$D35),S46-IF(AND(S$4-$H$4&gt;0,S$4-$H$4&lt;=$D35),($D38-$D44-SUM($G48:R48))*S41,0),0))</f>
        <v>0</v>
      </c>
      <c r="T48" s="37">
        <f>IF(T$4=$D35,$D38*(1-$D43)-SUM($G48:S48),IF(AND(T$4-$H$4&gt;0,T$4-$H$4&lt;=$D35),T46-IF(AND(T$4-$H$4&gt;0,T$4-$H$4&lt;=$D35),($D38-$D44-SUM($G48:S48))*T41,0),0))</f>
        <v>0</v>
      </c>
      <c r="U48" s="37">
        <f>IF(U$4=$D35,$D38*(1-$D43)-SUM($G48:T48),IF(AND(U$4-$H$4&gt;0,U$4-$H$4&lt;=$D35),U46-IF(AND(U$4-$H$4&gt;0,U$4-$H$4&lt;=$D35),($D38-$D44-SUM($G48:T48))*U41,0),0))</f>
        <v>0</v>
      </c>
      <c r="V48" s="37">
        <f>IF(V$4=$D35,$D38*(1-$D43)-SUM($G48:U48),IF(AND(V$4-$H$4&gt;0,V$4-$H$4&lt;=$D35),V46-IF(AND(V$4-$H$4&gt;0,V$4-$H$4&lt;=$D35),($D38-$D44-SUM($G48:U48))*V41,0),0))</f>
        <v>0</v>
      </c>
      <c r="W48" s="37">
        <f>IF(W$4=$D35,$D38*(1-$D43)-SUM($G48:V48),IF(AND(W$4-$H$4&gt;0,W$4-$H$4&lt;=$D35),W46-IF(AND(W$4-$H$4&gt;0,W$4-$H$4&lt;=$D35),($D38-$D44-SUM($G48:V48))*W41,0),0))</f>
        <v>0</v>
      </c>
      <c r="X48" s="37">
        <f>IF(X$4=$D35,$D38*(1-$D43)-SUM($G48:W48),IF(AND(X$4-$H$4&gt;0,X$4-$H$4&lt;=$D35),X46-IF(AND(X$4-$H$4&gt;0,X$4-$H$4&lt;=$D35),($D38-$D44-SUM($G48:W48))*X41,0),0))</f>
        <v>0</v>
      </c>
      <c r="Y48" s="37">
        <f>IF(Y$4=$D35,$D38*(1-$D43)-SUM($G48:X48),IF(AND(Y$4-$H$4&gt;0,Y$4-$H$4&lt;=$D35),Y46-IF(AND(Y$4-$H$4&gt;0,Y$4-$H$4&lt;=$D35),($D38-$D44-SUM($G48:X48))*Y41,0),0))</f>
        <v>0</v>
      </c>
      <c r="Z48" s="37">
        <f>IF(Z$4=$D35,$D38*(1-$D43)-SUM($G48:Y48),IF(AND(Z$4-$H$4&gt;0,Z$4-$H$4&lt;=$D35),Z46-IF(AND(Z$4-$H$4&gt;0,Z$4-$H$4&lt;=$D35),($D38-$D44-SUM($G48:Y48))*Z41,0),0))</f>
        <v>0</v>
      </c>
      <c r="AA48" s="37">
        <f>IF(AA$4=$D35,$D38*(1-$D43)-SUM($G48:Z48),IF(AND(AA$4-$H$4&gt;0,AA$4-$H$4&lt;=$D35),AA46-IF(AND(AA$4-$H$4&gt;0,AA$4-$H$4&lt;=$D35),($D38-$D44-SUM($G48:Z48))*AA41,0),0))</f>
        <v>0</v>
      </c>
      <c r="AB48" s="37">
        <f>IF(AB$4=$D35,$D38*(1-$D43)-SUM($G48:AA48),IF(AND(AB$4-$H$4&gt;0,AB$4-$H$4&lt;=$D35),AB46-IF(AND(AB$4-$H$4&gt;0,AB$4-$H$4&lt;=$D35),($D38-$D44-SUM($G48:AA48))*AB41,0),0))</f>
        <v>0</v>
      </c>
    </row>
    <row r="49" spans="1:28" x14ac:dyDescent="0.25">
      <c r="A49" s="4"/>
    </row>
    <row r="50" spans="1:28" s="47" customFormat="1" x14ac:dyDescent="0.25">
      <c r="B50" s="47" t="s">
        <v>20</v>
      </c>
      <c r="C50" s="48"/>
      <c r="D50" s="49"/>
      <c r="G50" s="48" t="s">
        <v>1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</row>
    <row r="51" spans="1:28" x14ac:dyDescent="0.25">
      <c r="A51" s="4"/>
    </row>
    <row r="52" spans="1:28" s="4" customFormat="1" x14ac:dyDescent="0.25">
      <c r="B52" s="35" t="s">
        <v>63</v>
      </c>
      <c r="C52" s="33"/>
      <c r="D52" s="51">
        <f>SUM(H52:AB52)</f>
        <v>133333333.33333331</v>
      </c>
      <c r="E52" s="35"/>
      <c r="F52" s="35"/>
      <c r="G52" s="33"/>
      <c r="H52" s="37">
        <f>$D$7*(H48+H44)/(1+$D$7)</f>
        <v>0</v>
      </c>
      <c r="I52" s="37">
        <f t="shared" ref="I52:AB52" si="15">$D$7*(I48+I44)/(1+$D$7)</f>
        <v>8679460.1321645863</v>
      </c>
      <c r="J52" s="37">
        <f t="shared" si="15"/>
        <v>9182868.8198301326</v>
      </c>
      <c r="K52" s="37">
        <f t="shared" si="15"/>
        <v>9715475.2113802806</v>
      </c>
      <c r="L52" s="37">
        <f t="shared" si="15"/>
        <v>10278972.773640336</v>
      </c>
      <c r="M52" s="37">
        <f t="shared" si="15"/>
        <v>10875153.194511475</v>
      </c>
      <c r="N52" s="37">
        <f t="shared" si="15"/>
        <v>11505912.07979314</v>
      </c>
      <c r="O52" s="37">
        <f t="shared" si="15"/>
        <v>12173254.980421141</v>
      </c>
      <c r="P52" s="37">
        <f t="shared" si="15"/>
        <v>12879303.769285567</v>
      </c>
      <c r="Q52" s="37">
        <f t="shared" si="15"/>
        <v>13626303.387904134</v>
      </c>
      <c r="R52" s="37">
        <f t="shared" si="15"/>
        <v>34416628.984402545</v>
      </c>
      <c r="S52" s="37">
        <f t="shared" si="15"/>
        <v>0</v>
      </c>
      <c r="T52" s="37">
        <f t="shared" si="15"/>
        <v>0</v>
      </c>
      <c r="U52" s="37">
        <f t="shared" si="15"/>
        <v>0</v>
      </c>
      <c r="V52" s="37">
        <f t="shared" si="15"/>
        <v>0</v>
      </c>
      <c r="W52" s="37">
        <f t="shared" si="15"/>
        <v>0</v>
      </c>
      <c r="X52" s="37">
        <f t="shared" si="15"/>
        <v>0</v>
      </c>
      <c r="Y52" s="37">
        <f t="shared" si="15"/>
        <v>0</v>
      </c>
      <c r="Z52" s="37">
        <f t="shared" si="15"/>
        <v>0</v>
      </c>
      <c r="AA52" s="37">
        <f t="shared" si="15"/>
        <v>0</v>
      </c>
      <c r="AB52" s="37">
        <f t="shared" si="15"/>
        <v>0</v>
      </c>
    </row>
    <row r="53" spans="1:28" x14ac:dyDescent="0.25">
      <c r="A53" s="4"/>
    </row>
    <row r="54" spans="1:28" s="4" customFormat="1" x14ac:dyDescent="0.25">
      <c r="B54" s="4" t="s">
        <v>44</v>
      </c>
      <c r="C54" s="5"/>
      <c r="D54" s="13">
        <f>SUM(H54:AB54)</f>
        <v>312767607.9298749</v>
      </c>
      <c r="G54" s="5"/>
      <c r="H54" s="6">
        <f t="shared" ref="H54:AB54" si="16">H39+H42+H44+H48+H47+H50</f>
        <v>-792000000</v>
      </c>
      <c r="I54" s="6">
        <f t="shared" si="16"/>
        <v>98476760.792987511</v>
      </c>
      <c r="J54" s="6">
        <f t="shared" si="16"/>
        <v>98476760.792987511</v>
      </c>
      <c r="K54" s="6">
        <f t="shared" si="16"/>
        <v>98476760.792987511</v>
      </c>
      <c r="L54" s="6">
        <f t="shared" si="16"/>
        <v>98476760.792987511</v>
      </c>
      <c r="M54" s="6">
        <f t="shared" si="16"/>
        <v>98476760.792987511</v>
      </c>
      <c r="N54" s="6">
        <f t="shared" si="16"/>
        <v>98476760.792987511</v>
      </c>
      <c r="O54" s="6">
        <f t="shared" si="16"/>
        <v>98476760.792987511</v>
      </c>
      <c r="P54" s="6">
        <f t="shared" si="16"/>
        <v>98476760.792987496</v>
      </c>
      <c r="Q54" s="6">
        <f t="shared" si="16"/>
        <v>98476760.792987525</v>
      </c>
      <c r="R54" s="6">
        <f t="shared" si="16"/>
        <v>218476760.79298732</v>
      </c>
      <c r="S54" s="6">
        <f t="shared" si="16"/>
        <v>0</v>
      </c>
      <c r="T54" s="6">
        <f t="shared" si="16"/>
        <v>0</v>
      </c>
      <c r="U54" s="6">
        <f t="shared" si="16"/>
        <v>0</v>
      </c>
      <c r="V54" s="6">
        <f t="shared" si="16"/>
        <v>0</v>
      </c>
      <c r="W54" s="6">
        <f t="shared" si="16"/>
        <v>0</v>
      </c>
      <c r="X54" s="6">
        <f t="shared" si="16"/>
        <v>0</v>
      </c>
      <c r="Y54" s="6">
        <f t="shared" si="16"/>
        <v>0</v>
      </c>
      <c r="Z54" s="6">
        <f t="shared" si="16"/>
        <v>0</v>
      </c>
      <c r="AA54" s="6">
        <f t="shared" si="16"/>
        <v>0</v>
      </c>
      <c r="AB54" s="6">
        <f t="shared" si="16"/>
        <v>0</v>
      </c>
    </row>
    <row r="55" spans="1:28" s="9" customFormat="1" ht="13.8" x14ac:dyDescent="0.3">
      <c r="A55" s="4"/>
      <c r="B55" s="55" t="str">
        <f>"Эффективная ставка кредитного продукта-"&amp;A34</f>
        <v>Эффективная ставка кредитного продукта-2</v>
      </c>
      <c r="C55" s="11"/>
      <c r="D55" s="56">
        <f>IRR(H54:AB54)</f>
        <v>5.9952027442778943E-2</v>
      </c>
      <c r="G55" s="18"/>
    </row>
    <row r="57" spans="1:28" ht="13.8" x14ac:dyDescent="0.3">
      <c r="A57" s="54">
        <f t="shared" ref="A57" si="17">A34+1</f>
        <v>3</v>
      </c>
      <c r="B57" s="10" t="str">
        <f t="shared" ref="B57" si="18">"Кредитное/лизинговое предложение-"&amp;A57</f>
        <v>Кредитное/лизинговое предложение-3</v>
      </c>
    </row>
    <row r="58" spans="1:28" s="4" customFormat="1" x14ac:dyDescent="0.25">
      <c r="B58" s="4" t="s">
        <v>7</v>
      </c>
      <c r="C58" s="5" t="s">
        <v>1</v>
      </c>
      <c r="D58" s="23">
        <v>5</v>
      </c>
      <c r="G58" s="5"/>
      <c r="H58" s="2">
        <f t="shared" ref="H58:W58" si="19">IF(AND(H$4-$H$4&gt;0,H$4-$H$4&lt;=$D58),1,0)</f>
        <v>0</v>
      </c>
      <c r="I58" s="2">
        <f t="shared" si="19"/>
        <v>1</v>
      </c>
      <c r="J58" s="2">
        <f t="shared" si="19"/>
        <v>1</v>
      </c>
      <c r="K58" s="2">
        <f t="shared" si="19"/>
        <v>1</v>
      </c>
      <c r="L58" s="2">
        <f t="shared" si="19"/>
        <v>1</v>
      </c>
      <c r="M58" s="2">
        <f t="shared" si="19"/>
        <v>1</v>
      </c>
      <c r="N58" s="2">
        <f t="shared" si="19"/>
        <v>0</v>
      </c>
      <c r="O58" s="2">
        <f t="shared" si="19"/>
        <v>0</v>
      </c>
      <c r="P58" s="2">
        <f t="shared" si="19"/>
        <v>0</v>
      </c>
      <c r="Q58" s="2">
        <f t="shared" si="19"/>
        <v>0</v>
      </c>
      <c r="R58" s="2">
        <f t="shared" si="19"/>
        <v>0</v>
      </c>
      <c r="S58" s="2">
        <f t="shared" si="19"/>
        <v>0</v>
      </c>
      <c r="T58" s="2">
        <f t="shared" si="19"/>
        <v>0</v>
      </c>
      <c r="U58" s="2">
        <f t="shared" si="19"/>
        <v>0</v>
      </c>
      <c r="V58" s="2">
        <f t="shared" si="19"/>
        <v>0</v>
      </c>
      <c r="W58" s="2">
        <f t="shared" si="19"/>
        <v>0</v>
      </c>
      <c r="X58" s="2">
        <f t="shared" ref="M58:AB104" si="20">IF(AND(X$4-$H$4&gt;0,X$4-$H$4&lt;=$D58),1,0)</f>
        <v>0</v>
      </c>
      <c r="Y58" s="2">
        <f t="shared" si="20"/>
        <v>0</v>
      </c>
      <c r="Z58" s="2">
        <f t="shared" si="20"/>
        <v>0</v>
      </c>
      <c r="AA58" s="2">
        <f t="shared" si="20"/>
        <v>0</v>
      </c>
      <c r="AB58" s="2">
        <f t="shared" si="20"/>
        <v>0</v>
      </c>
    </row>
    <row r="59" spans="1:28" x14ac:dyDescent="0.25">
      <c r="A59" s="4"/>
    </row>
    <row r="60" spans="1:28" x14ac:dyDescent="0.25">
      <c r="A60" s="4"/>
      <c r="B60" s="2" t="s">
        <v>43</v>
      </c>
      <c r="C60" s="5" t="s">
        <v>1</v>
      </c>
      <c r="D60" s="43">
        <v>1</v>
      </c>
      <c r="K60" s="4"/>
    </row>
    <row r="61" spans="1:28" s="4" customFormat="1" x14ac:dyDescent="0.25">
      <c r="B61" s="4" t="s">
        <v>5</v>
      </c>
      <c r="C61" s="5"/>
      <c r="D61" s="13">
        <f t="shared" ref="D61" si="21">$D$9*D60</f>
        <v>800000000</v>
      </c>
      <c r="G61" s="5"/>
      <c r="I61" s="8"/>
    </row>
    <row r="62" spans="1:28" s="4" customFormat="1" x14ac:dyDescent="0.25">
      <c r="B62" s="4" t="s">
        <v>4</v>
      </c>
      <c r="C62" s="5"/>
      <c r="D62" s="15"/>
      <c r="G62" s="5"/>
      <c r="H62" s="6">
        <f t="shared" ref="H62" si="22">-D61</f>
        <v>-800000000</v>
      </c>
    </row>
    <row r="63" spans="1:28" x14ac:dyDescent="0.25">
      <c r="A63" s="4"/>
      <c r="B63" s="2" t="s">
        <v>2</v>
      </c>
      <c r="C63" s="5" t="s">
        <v>1</v>
      </c>
      <c r="D63" s="29">
        <v>0.01</v>
      </c>
    </row>
    <row r="64" spans="1:28" s="4" customFormat="1" x14ac:dyDescent="0.25">
      <c r="B64" s="35" t="s">
        <v>3</v>
      </c>
      <c r="C64" s="33"/>
      <c r="D64" s="36"/>
      <c r="E64" s="35"/>
      <c r="F64" s="35"/>
      <c r="G64" s="33"/>
      <c r="H64" s="46"/>
      <c r="I64" s="46">
        <f t="shared" ref="I64" si="23">I$6+$D63</f>
        <v>6.0000000000000005E-2</v>
      </c>
      <c r="J64" s="46">
        <f t="shared" ref="J64" si="24">J$6+$D63</f>
        <v>6.0000000000000005E-2</v>
      </c>
      <c r="K64" s="46">
        <f t="shared" ref="K64" si="25">K$6+$D63</f>
        <v>6.0000000000000005E-2</v>
      </c>
      <c r="L64" s="46">
        <f t="shared" ref="L64" si="26">L$6+$D63</f>
        <v>6.0000000000000005E-2</v>
      </c>
      <c r="M64" s="46">
        <f t="shared" ref="M64" si="27">M$6+$D63</f>
        <v>6.0000000000000005E-2</v>
      </c>
      <c r="N64" s="46">
        <f t="shared" ref="N64" si="28">N$6+$D63</f>
        <v>6.0000000000000005E-2</v>
      </c>
      <c r="O64" s="46">
        <f t="shared" ref="O64" si="29">O$6+$D63</f>
        <v>6.0000000000000005E-2</v>
      </c>
      <c r="P64" s="46">
        <f t="shared" ref="P64" si="30">P$6+$D63</f>
        <v>6.0000000000000005E-2</v>
      </c>
      <c r="Q64" s="46">
        <f t="shared" ref="Q64" si="31">Q$6+$D63</f>
        <v>6.0000000000000005E-2</v>
      </c>
      <c r="R64" s="46">
        <f t="shared" ref="R64" si="32">R$6+$D63</f>
        <v>6.0000000000000005E-2</v>
      </c>
      <c r="S64" s="46">
        <f t="shared" ref="S64" si="33">S$6+$D63</f>
        <v>6.0000000000000005E-2</v>
      </c>
      <c r="T64" s="46">
        <f t="shared" ref="T64" si="34">T$6+$D63</f>
        <v>6.0000000000000005E-2</v>
      </c>
      <c r="U64" s="46">
        <f t="shared" ref="U64" si="35">U$6+$D63</f>
        <v>6.0000000000000005E-2</v>
      </c>
      <c r="V64" s="46">
        <f t="shared" ref="V64" si="36">V$6+$D63</f>
        <v>6.0000000000000005E-2</v>
      </c>
      <c r="W64" s="46">
        <f t="shared" ref="W64" si="37">W$6+$D63</f>
        <v>6.0000000000000005E-2</v>
      </c>
      <c r="X64" s="46">
        <f t="shared" ref="X64" si="38">X$6+$D63</f>
        <v>6.0000000000000005E-2</v>
      </c>
      <c r="Y64" s="46">
        <f t="shared" ref="Y64" si="39">Y$6+$D63</f>
        <v>6.0000000000000005E-2</v>
      </c>
      <c r="Z64" s="46">
        <f t="shared" ref="Z64" si="40">Z$6+$D63</f>
        <v>6.0000000000000005E-2</v>
      </c>
      <c r="AA64" s="46">
        <f t="shared" ref="AA64" si="41">AA$6+$D63</f>
        <v>6.0000000000000005E-2</v>
      </c>
      <c r="AB64" s="46">
        <f t="shared" ref="AB64" si="42">AB$6+$D63</f>
        <v>6.0000000000000005E-2</v>
      </c>
    </row>
    <row r="65" spans="1:28" x14ac:dyDescent="0.25">
      <c r="A65" s="4"/>
      <c r="B65" s="2" t="s">
        <v>62</v>
      </c>
      <c r="C65" s="5" t="s">
        <v>1</v>
      </c>
      <c r="D65" s="29">
        <v>0.01</v>
      </c>
      <c r="H65" s="3">
        <f t="shared" ref="H65" si="43">-H62*$D65</f>
        <v>8000000</v>
      </c>
    </row>
    <row r="66" spans="1:28" s="4" customFormat="1" x14ac:dyDescent="0.25">
      <c r="B66" s="4" t="s">
        <v>6</v>
      </c>
      <c r="C66" s="5" t="s">
        <v>1</v>
      </c>
      <c r="D66" s="22">
        <v>0.3</v>
      </c>
      <c r="G66" s="5"/>
    </row>
    <row r="67" spans="1:28" s="4" customFormat="1" x14ac:dyDescent="0.25">
      <c r="B67" s="4" t="s">
        <v>8</v>
      </c>
      <c r="C67" s="5"/>
      <c r="D67" s="13">
        <f t="shared" ref="D67" si="44">SUM(H67:AB67)</f>
        <v>240000000</v>
      </c>
      <c r="G67" s="5"/>
      <c r="H67" s="6">
        <f t="shared" ref="H67" si="45">IF(H$4-$H$4=$D58,$D61*$D66,0)</f>
        <v>0</v>
      </c>
      <c r="I67" s="6">
        <f t="shared" ref="I67" si="46">IF(I$4-$H$4=$D58,$D61*$D66,0)</f>
        <v>0</v>
      </c>
      <c r="J67" s="6">
        <f t="shared" ref="J67" si="47">IF(J$4-$H$4=$D58,$D61*$D66,0)</f>
        <v>0</v>
      </c>
      <c r="K67" s="6">
        <f t="shared" ref="K67" si="48">IF(K$4-$H$4=$D58,$D61*$D66,0)</f>
        <v>0</v>
      </c>
      <c r="L67" s="6">
        <f t="shared" ref="L67" si="49">IF(L$4-$H$4=$D58,$D61*$D66,0)</f>
        <v>0</v>
      </c>
      <c r="M67" s="6">
        <f t="shared" ref="M67" si="50">IF(M$4-$H$4=$D58,$D61*$D66,0)</f>
        <v>240000000</v>
      </c>
      <c r="N67" s="6">
        <f t="shared" ref="N67" si="51">IF(N$4-$H$4=$D58,$D61*$D66,0)</f>
        <v>0</v>
      </c>
      <c r="O67" s="6">
        <f t="shared" ref="O67" si="52">IF(O$4-$H$4=$D58,$D61*$D66,0)</f>
        <v>0</v>
      </c>
      <c r="P67" s="6">
        <f t="shared" ref="P67" si="53">IF(P$4-$H$4=$D58,$D61*$D66,0)</f>
        <v>0</v>
      </c>
      <c r="Q67" s="6">
        <f t="shared" ref="Q67" si="54">IF(Q$4-$H$4=$D58,$D61*$D66,0)</f>
        <v>0</v>
      </c>
      <c r="R67" s="6">
        <f t="shared" ref="R67" si="55">IF(R$4-$H$4=$D58,$D61*$D66,0)</f>
        <v>0</v>
      </c>
      <c r="S67" s="6">
        <f t="shared" ref="S67" si="56">IF(S$4-$H$4=$D58,$D61*$D66,0)</f>
        <v>0</v>
      </c>
      <c r="T67" s="6">
        <f t="shared" ref="T67" si="57">IF(T$4-$H$4=$D58,$D61*$D66,0)</f>
        <v>0</v>
      </c>
      <c r="U67" s="6">
        <f t="shared" ref="U67" si="58">IF(U$4-$H$4=$D58,$D61*$D66,0)</f>
        <v>0</v>
      </c>
      <c r="V67" s="6">
        <f t="shared" ref="V67" si="59">IF(V$4-$H$4=$D58,$D61*$D66,0)</f>
        <v>0</v>
      </c>
      <c r="W67" s="6">
        <f t="shared" ref="W67" si="60">IF(W$4-$H$4=$D58,$D61*$D66,0)</f>
        <v>0</v>
      </c>
      <c r="X67" s="6">
        <f t="shared" ref="X67" si="61">IF(X$4-$H$4=$D58,$D61*$D66,0)</f>
        <v>0</v>
      </c>
      <c r="Y67" s="6">
        <f t="shared" ref="Y67" si="62">IF(Y$4-$H$4=$D58,$D61*$D66,0)</f>
        <v>0</v>
      </c>
      <c r="Z67" s="6">
        <f t="shared" ref="Z67" si="63">IF(Z$4-$H$4=$D58,$D61*$D66,0)</f>
        <v>0</v>
      </c>
      <c r="AA67" s="6">
        <f t="shared" ref="AA67" si="64">IF(AA$4-$H$4=$D58,$D61*$D66,0)</f>
        <v>0</v>
      </c>
      <c r="AB67" s="6">
        <f t="shared" ref="AB67" si="65">IF(AB$4-$H$4=$D58,$D61*$D66,0)</f>
        <v>0</v>
      </c>
    </row>
    <row r="68" spans="1:28" x14ac:dyDescent="0.25">
      <c r="A68" s="4"/>
    </row>
    <row r="69" spans="1:28" s="57" customFormat="1" x14ac:dyDescent="0.25">
      <c r="A69" s="53"/>
      <c r="B69" s="57" t="s">
        <v>16</v>
      </c>
      <c r="C69" s="58"/>
      <c r="D69" s="59">
        <f t="shared" ref="D69:D71" si="66">SUM(H69:AB69)</f>
        <v>664709921.20733023</v>
      </c>
      <c r="G69" s="60"/>
      <c r="H69" s="61">
        <f t="shared" ref="H69:AB69" si="67">IF(AND(H$4-$H$4&gt;0,H$4-$H$4&lt;=$D58),$D61*(1-$D66)*H64*POWER(1+H64,$D58)/(POWER(1+H64,$D58)-1),0)</f>
        <v>0</v>
      </c>
      <c r="I69" s="61">
        <f t="shared" si="67"/>
        <v>132941984.24146605</v>
      </c>
      <c r="J69" s="61">
        <f t="shared" si="67"/>
        <v>132941984.24146605</v>
      </c>
      <c r="K69" s="61">
        <f t="shared" si="67"/>
        <v>132941984.24146605</v>
      </c>
      <c r="L69" s="61">
        <f t="shared" si="67"/>
        <v>132941984.24146605</v>
      </c>
      <c r="M69" s="61">
        <f t="shared" si="67"/>
        <v>132941984.24146605</v>
      </c>
      <c r="N69" s="61">
        <f t="shared" si="67"/>
        <v>0</v>
      </c>
      <c r="O69" s="61">
        <f t="shared" si="67"/>
        <v>0</v>
      </c>
      <c r="P69" s="61">
        <f t="shared" si="67"/>
        <v>0</v>
      </c>
      <c r="Q69" s="61">
        <f t="shared" si="67"/>
        <v>0</v>
      </c>
      <c r="R69" s="61">
        <f t="shared" si="67"/>
        <v>0</v>
      </c>
      <c r="S69" s="61">
        <f t="shared" si="67"/>
        <v>0</v>
      </c>
      <c r="T69" s="61">
        <f t="shared" si="67"/>
        <v>0</v>
      </c>
      <c r="U69" s="61">
        <f t="shared" si="67"/>
        <v>0</v>
      </c>
      <c r="V69" s="61">
        <f t="shared" si="67"/>
        <v>0</v>
      </c>
      <c r="W69" s="61">
        <f t="shared" si="67"/>
        <v>0</v>
      </c>
      <c r="X69" s="61">
        <f t="shared" si="67"/>
        <v>0</v>
      </c>
      <c r="Y69" s="61">
        <f t="shared" si="67"/>
        <v>0</v>
      </c>
      <c r="Z69" s="61">
        <f t="shared" si="67"/>
        <v>0</v>
      </c>
      <c r="AA69" s="61">
        <f t="shared" si="67"/>
        <v>0</v>
      </c>
      <c r="AB69" s="61">
        <f t="shared" si="67"/>
        <v>0</v>
      </c>
    </row>
    <row r="70" spans="1:28" s="4" customFormat="1" x14ac:dyDescent="0.25">
      <c r="B70" s="35" t="s">
        <v>17</v>
      </c>
      <c r="C70" s="33"/>
      <c r="D70" s="51">
        <f t="shared" si="66"/>
        <v>176709921.20733106</v>
      </c>
      <c r="E70" s="35"/>
      <c r="F70" s="35"/>
      <c r="G70" s="33"/>
      <c r="H70" s="37">
        <f>IF(AND(H$4-$H$4&gt;0,H$4-$H$4&lt;=$D58),($D61-SUM($G71:G71))*H64,0)</f>
        <v>0</v>
      </c>
      <c r="I70" s="37">
        <f>IF(AND(I$4-$H$4&gt;0,I$4-$H$4&lt;=$D58),($D61-SUM($G71:H71))*I64,0)</f>
        <v>48000000.000000007</v>
      </c>
      <c r="J70" s="37">
        <f>IF(AND(J$4-$H$4&gt;0,J$4-$H$4&lt;=$D58),($D61-SUM($G71:I71))*J64,0)</f>
        <v>42039480.945512041</v>
      </c>
      <c r="K70" s="37">
        <f>IF(AND(K$4-$H$4&gt;0,K$4-$H$4&lt;=$D58),($D61-SUM($G71:J71))*K64,0)</f>
        <v>35721330.747754797</v>
      </c>
      <c r="L70" s="37">
        <f>IF(AND(L$4-$H$4&gt;0,L$4-$H$4&lt;=$D58),($D61-SUM($G71:K71))*L64,0)</f>
        <v>29024091.538132127</v>
      </c>
      <c r="M70" s="37">
        <f>IF(AND(M$4-$H$4&gt;0,M$4-$H$4&lt;=$D58),($D61-SUM($G71:L71))*M64,0)</f>
        <v>21925017.975932091</v>
      </c>
      <c r="N70" s="37">
        <f>IF(AND(N$4-$H$4&gt;0,N$4-$H$4&lt;=$D58),($D61-SUM($G71:M71))*N64,0)</f>
        <v>0</v>
      </c>
      <c r="O70" s="37">
        <f>IF(AND(O$4-$H$4&gt;0,O$4-$H$4&lt;=$D58),($D61-SUM($G71:N71))*O64,0)</f>
        <v>0</v>
      </c>
      <c r="P70" s="37">
        <f>IF(AND(P$4-$H$4&gt;0,P$4-$H$4&lt;=$D58),($D61-SUM($G71:O71))*P64,0)</f>
        <v>0</v>
      </c>
      <c r="Q70" s="37">
        <f>IF(AND(Q$4-$H$4&gt;0,Q$4-$H$4&lt;=$D58),($D61-SUM($G71:P71))*Q64,0)</f>
        <v>0</v>
      </c>
      <c r="R70" s="37">
        <f>IF(AND(R$4-$H$4&gt;0,R$4-$H$4&lt;=$D58),($D61-SUM($G71:Q71))*R64,0)</f>
        <v>0</v>
      </c>
      <c r="S70" s="37">
        <f>IF(AND(S$4-$H$4&gt;0,S$4-$H$4&lt;=$D58),($D61-SUM($G71:R71))*S64,0)</f>
        <v>0</v>
      </c>
      <c r="T70" s="37">
        <f>IF(AND(T$4-$H$4&gt;0,T$4-$H$4&lt;=$D58),($D61-SUM($G71:S71))*T64,0)</f>
        <v>0</v>
      </c>
      <c r="U70" s="37">
        <f>IF(AND(U$4-$H$4&gt;0,U$4-$H$4&lt;=$D58),($D61-SUM($G71:T71))*U64,0)</f>
        <v>0</v>
      </c>
      <c r="V70" s="37">
        <f>IF(AND(V$4-$H$4&gt;0,V$4-$H$4&lt;=$D58),($D61-SUM($G71:U71))*V64,0)</f>
        <v>0</v>
      </c>
      <c r="W70" s="37">
        <f>IF(AND(W$4-$H$4&gt;0,W$4-$H$4&lt;=$D58),($D61-SUM($G71:V71))*W64,0)</f>
        <v>0</v>
      </c>
      <c r="X70" s="37">
        <f>IF(AND(X$4-$H$4&gt;0,X$4-$H$4&lt;=$D58),($D61-SUM($G71:W71))*X64,0)</f>
        <v>0</v>
      </c>
      <c r="Y70" s="37">
        <f>IF(AND(Y$4-$H$4&gt;0,Y$4-$H$4&lt;=$D58),($D61-SUM($G71:X71))*Y64,0)</f>
        <v>0</v>
      </c>
      <c r="Z70" s="37">
        <f>IF(AND(Z$4-$H$4&gt;0,Z$4-$H$4&lt;=$D58),($D61-SUM($G71:Y71))*Z64,0)</f>
        <v>0</v>
      </c>
      <c r="AA70" s="37">
        <f>IF(AND(AA$4-$H$4&gt;0,AA$4-$H$4&lt;=$D58),($D61-SUM($G71:Z71))*AA64,0)</f>
        <v>0</v>
      </c>
      <c r="AB70" s="37">
        <f>IF(AND(AB$4-$H$4&gt;0,AB$4-$H$4&lt;=$D58),($D61-SUM($G71:AA71))*AB64,0)</f>
        <v>0</v>
      </c>
    </row>
    <row r="71" spans="1:28" s="4" customFormat="1" x14ac:dyDescent="0.25">
      <c r="B71" s="35" t="s">
        <v>14</v>
      </c>
      <c r="C71" s="33"/>
      <c r="D71" s="51">
        <f t="shared" si="66"/>
        <v>560000000</v>
      </c>
      <c r="E71" s="35"/>
      <c r="F71" s="35"/>
      <c r="G71" s="33"/>
      <c r="H71" s="37">
        <f>IF(H$4=$D58,$D61*(1-$D66)-SUM($G71:G71),IF(AND(H$4-$H$4&gt;0,H$4-$H$4&lt;=$D58),H69-IF(AND(H$4-$H$4&gt;0,H$4-$H$4&lt;=$D58),($D61-$D67-SUM($G71:G71))*H64,0),0))</f>
        <v>0</v>
      </c>
      <c r="I71" s="37">
        <f>IF(I$4=$D58,$D61*(1-$D66)-SUM($G71:H71),IF(AND(I$4-$H$4&gt;0,I$4-$H$4&lt;=$D58),I69-IF(AND(I$4-$H$4&gt;0,I$4-$H$4&lt;=$D58),($D61-$D67-SUM($G71:H71))*I64,0),0))</f>
        <v>99341984.241466045</v>
      </c>
      <c r="J71" s="37">
        <f>IF(J$4=$D58,$D61*(1-$D66)-SUM($G71:I71),IF(AND(J$4-$H$4&gt;0,J$4-$H$4&lt;=$D58),J69-IF(AND(J$4-$H$4&gt;0,J$4-$H$4&lt;=$D58),($D61-$D67-SUM($G71:I71))*J64,0),0))</f>
        <v>105302503.295954</v>
      </c>
      <c r="K71" s="37">
        <f>IF(K$4=$D58,$D61*(1-$D66)-SUM($G71:J71),IF(AND(K$4-$H$4&gt;0,K$4-$H$4&lt;=$D58),K69-IF(AND(K$4-$H$4&gt;0,K$4-$H$4&lt;=$D58),($D61-$D67-SUM($G71:J71))*K64,0),0))</f>
        <v>111620653.49371125</v>
      </c>
      <c r="L71" s="37">
        <f>IF(L$4=$D58,$D61*(1-$D66)-SUM($G71:K71),IF(AND(L$4-$H$4&gt;0,L$4-$H$4&lt;=$D58),L69-IF(AND(L$4-$H$4&gt;0,L$4-$H$4&lt;=$D58),($D61-$D67-SUM($G71:K71))*L64,0),0))</f>
        <v>118317892.70333391</v>
      </c>
      <c r="M71" s="37">
        <f>IF(M$4=$D58,$D61*(1-$D66)-SUM($G71:L71),IF(AND(M$4-$H$4&gt;0,M$4-$H$4&lt;=$D58),M69-IF(AND(M$4-$H$4&gt;0,M$4-$H$4&lt;=$D58),($D61-$D67-SUM($G71:L71))*M64,0),0))</f>
        <v>125416966.26553482</v>
      </c>
      <c r="N71" s="37">
        <f>IF(N$4=$D58,$D61*(1-$D66)-SUM($G71:M71),IF(AND(N$4-$H$4&gt;0,N$4-$H$4&lt;=$D58),N69-IF(AND(N$4-$H$4&gt;0,N$4-$H$4&lt;=$D58),($D61-$D67-SUM($G71:M71))*N64,0),0))</f>
        <v>0</v>
      </c>
      <c r="O71" s="37">
        <f>IF(O$4=$D58,$D61*(1-$D66)-SUM($G71:N71),IF(AND(O$4-$H$4&gt;0,O$4-$H$4&lt;=$D58),O69-IF(AND(O$4-$H$4&gt;0,O$4-$H$4&lt;=$D58),($D61-$D67-SUM($G71:N71))*O64,0),0))</f>
        <v>0</v>
      </c>
      <c r="P71" s="37">
        <f>IF(P$4=$D58,$D61*(1-$D66)-SUM($G71:O71),IF(AND(P$4-$H$4&gt;0,P$4-$H$4&lt;=$D58),P69-IF(AND(P$4-$H$4&gt;0,P$4-$H$4&lt;=$D58),($D61-$D67-SUM($G71:O71))*P64,0),0))</f>
        <v>0</v>
      </c>
      <c r="Q71" s="37">
        <f>IF(Q$4=$D58,$D61*(1-$D66)-SUM($G71:P71),IF(AND(Q$4-$H$4&gt;0,Q$4-$H$4&lt;=$D58),Q69-IF(AND(Q$4-$H$4&gt;0,Q$4-$H$4&lt;=$D58),($D61-$D67-SUM($G71:P71))*Q64,0),0))</f>
        <v>0</v>
      </c>
      <c r="R71" s="37">
        <f>IF(R$4=$D58,$D61*(1-$D66)-SUM($G71:Q71),IF(AND(R$4-$H$4&gt;0,R$4-$H$4&lt;=$D58),R69-IF(AND(R$4-$H$4&gt;0,R$4-$H$4&lt;=$D58),($D61-$D67-SUM($G71:Q71))*R64,0),0))</f>
        <v>0</v>
      </c>
      <c r="S71" s="37">
        <f>IF(S$4=$D58,$D61*(1-$D66)-SUM($G71:R71),IF(AND(S$4-$H$4&gt;0,S$4-$H$4&lt;=$D58),S69-IF(AND(S$4-$H$4&gt;0,S$4-$H$4&lt;=$D58),($D61-$D67-SUM($G71:R71))*S64,0),0))</f>
        <v>0</v>
      </c>
      <c r="T71" s="37">
        <f>IF(T$4=$D58,$D61*(1-$D66)-SUM($G71:S71),IF(AND(T$4-$H$4&gt;0,T$4-$H$4&lt;=$D58),T69-IF(AND(T$4-$H$4&gt;0,T$4-$H$4&lt;=$D58),($D61-$D67-SUM($G71:S71))*T64,0),0))</f>
        <v>0</v>
      </c>
      <c r="U71" s="37">
        <f>IF(U$4=$D58,$D61*(1-$D66)-SUM($G71:T71),IF(AND(U$4-$H$4&gt;0,U$4-$H$4&lt;=$D58),U69-IF(AND(U$4-$H$4&gt;0,U$4-$H$4&lt;=$D58),($D61-$D67-SUM($G71:T71))*U64,0),0))</f>
        <v>0</v>
      </c>
      <c r="V71" s="37">
        <f>IF(V$4=$D58,$D61*(1-$D66)-SUM($G71:U71),IF(AND(V$4-$H$4&gt;0,V$4-$H$4&lt;=$D58),V69-IF(AND(V$4-$H$4&gt;0,V$4-$H$4&lt;=$D58),($D61-$D67-SUM($G71:U71))*V64,0),0))</f>
        <v>0</v>
      </c>
      <c r="W71" s="37">
        <f>IF(W$4=$D58,$D61*(1-$D66)-SUM($G71:V71),IF(AND(W$4-$H$4&gt;0,W$4-$H$4&lt;=$D58),W69-IF(AND(W$4-$H$4&gt;0,W$4-$H$4&lt;=$D58),($D61-$D67-SUM($G71:V71))*W64,0),0))</f>
        <v>0</v>
      </c>
      <c r="X71" s="37">
        <f>IF(X$4=$D58,$D61*(1-$D66)-SUM($G71:W71),IF(AND(X$4-$H$4&gt;0,X$4-$H$4&lt;=$D58),X69-IF(AND(X$4-$H$4&gt;0,X$4-$H$4&lt;=$D58),($D61-$D67-SUM($G71:W71))*X64,0),0))</f>
        <v>0</v>
      </c>
      <c r="Y71" s="37">
        <f>IF(Y$4=$D58,$D61*(1-$D66)-SUM($G71:X71),IF(AND(Y$4-$H$4&gt;0,Y$4-$H$4&lt;=$D58),Y69-IF(AND(Y$4-$H$4&gt;0,Y$4-$H$4&lt;=$D58),($D61-$D67-SUM($G71:X71))*Y64,0),0))</f>
        <v>0</v>
      </c>
      <c r="Z71" s="37">
        <f>IF(Z$4=$D58,$D61*(1-$D66)-SUM($G71:Y71),IF(AND(Z$4-$H$4&gt;0,Z$4-$H$4&lt;=$D58),Z69-IF(AND(Z$4-$H$4&gt;0,Z$4-$H$4&lt;=$D58),($D61-$D67-SUM($G71:Y71))*Z64,0),0))</f>
        <v>0</v>
      </c>
      <c r="AA71" s="37">
        <f>IF(AA$4=$D58,$D61*(1-$D66)-SUM($G71:Z71),IF(AND(AA$4-$H$4&gt;0,AA$4-$H$4&lt;=$D58),AA69-IF(AND(AA$4-$H$4&gt;0,AA$4-$H$4&lt;=$D58),($D61-$D67-SUM($G71:Z71))*AA64,0),0))</f>
        <v>0</v>
      </c>
      <c r="AB71" s="37">
        <f>IF(AB$4=$D58,$D61*(1-$D66)-SUM($G71:AA71),IF(AND(AB$4-$H$4&gt;0,AB$4-$H$4&lt;=$D58),AB69-IF(AND(AB$4-$H$4&gt;0,AB$4-$H$4&lt;=$D58),($D61-$D67-SUM($G71:AA71))*AB64,0),0))</f>
        <v>0</v>
      </c>
    </row>
    <row r="72" spans="1:28" x14ac:dyDescent="0.25">
      <c r="A72" s="4"/>
    </row>
    <row r="73" spans="1:28" s="47" customFormat="1" x14ac:dyDescent="0.25">
      <c r="B73" s="47" t="s">
        <v>20</v>
      </c>
      <c r="C73" s="48"/>
      <c r="D73" s="49"/>
      <c r="G73" s="48" t="s">
        <v>1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</row>
    <row r="74" spans="1:28" x14ac:dyDescent="0.25">
      <c r="A74" s="4"/>
    </row>
    <row r="75" spans="1:28" s="4" customFormat="1" x14ac:dyDescent="0.25">
      <c r="B75" s="35" t="s">
        <v>63</v>
      </c>
      <c r="C75" s="33"/>
      <c r="D75" s="51">
        <f>SUM(H75:AB75)</f>
        <v>133333333.33333337</v>
      </c>
      <c r="E75" s="35"/>
      <c r="F75" s="35"/>
      <c r="G75" s="33"/>
      <c r="H75" s="37">
        <f>$D$7*(H71+H67)/(1+$D$7)</f>
        <v>0</v>
      </c>
      <c r="I75" s="37">
        <f t="shared" ref="I75:AB75" si="68">$D$7*(I71+I67)/(1+$D$7)</f>
        <v>16556997.373577677</v>
      </c>
      <c r="J75" s="37">
        <f t="shared" si="68"/>
        <v>17550417.215992339</v>
      </c>
      <c r="K75" s="37">
        <f t="shared" si="68"/>
        <v>18603442.248951878</v>
      </c>
      <c r="L75" s="37">
        <f t="shared" si="68"/>
        <v>19719648.783888988</v>
      </c>
      <c r="M75" s="37">
        <f t="shared" si="68"/>
        <v>60902827.710922472</v>
      </c>
      <c r="N75" s="37">
        <f t="shared" si="68"/>
        <v>0</v>
      </c>
      <c r="O75" s="37">
        <f t="shared" si="68"/>
        <v>0</v>
      </c>
      <c r="P75" s="37">
        <f t="shared" si="68"/>
        <v>0</v>
      </c>
      <c r="Q75" s="37">
        <f t="shared" si="68"/>
        <v>0</v>
      </c>
      <c r="R75" s="37">
        <f t="shared" si="68"/>
        <v>0</v>
      </c>
      <c r="S75" s="37">
        <f t="shared" si="68"/>
        <v>0</v>
      </c>
      <c r="T75" s="37">
        <f t="shared" si="68"/>
        <v>0</v>
      </c>
      <c r="U75" s="37">
        <f t="shared" si="68"/>
        <v>0</v>
      </c>
      <c r="V75" s="37">
        <f t="shared" si="68"/>
        <v>0</v>
      </c>
      <c r="W75" s="37">
        <f t="shared" si="68"/>
        <v>0</v>
      </c>
      <c r="X75" s="37">
        <f t="shared" si="68"/>
        <v>0</v>
      </c>
      <c r="Y75" s="37">
        <f t="shared" si="68"/>
        <v>0</v>
      </c>
      <c r="Z75" s="37">
        <f t="shared" si="68"/>
        <v>0</v>
      </c>
      <c r="AA75" s="37">
        <f t="shared" si="68"/>
        <v>0</v>
      </c>
      <c r="AB75" s="37">
        <f t="shared" si="68"/>
        <v>0</v>
      </c>
    </row>
    <row r="76" spans="1:28" x14ac:dyDescent="0.25">
      <c r="A76" s="4"/>
    </row>
    <row r="77" spans="1:28" s="4" customFormat="1" x14ac:dyDescent="0.25">
      <c r="B77" s="4" t="s">
        <v>44</v>
      </c>
      <c r="C77" s="5"/>
      <c r="D77" s="13">
        <f t="shared" ref="D77" si="69">SUM(H77:AB77)</f>
        <v>184709921.20733106</v>
      </c>
      <c r="G77" s="5"/>
      <c r="H77" s="6">
        <f t="shared" ref="H77:AB77" si="70">H62+H65+H67+H71+H70+H73</f>
        <v>-792000000</v>
      </c>
      <c r="I77" s="6">
        <f t="shared" si="70"/>
        <v>147341984.24146605</v>
      </c>
      <c r="J77" s="6">
        <f t="shared" si="70"/>
        <v>147341984.24146605</v>
      </c>
      <c r="K77" s="6">
        <f t="shared" si="70"/>
        <v>147341984.24146605</v>
      </c>
      <c r="L77" s="6">
        <f t="shared" si="70"/>
        <v>147341984.24146605</v>
      </c>
      <c r="M77" s="6">
        <f t="shared" si="70"/>
        <v>387341984.24146688</v>
      </c>
      <c r="N77" s="6">
        <f t="shared" si="70"/>
        <v>0</v>
      </c>
      <c r="O77" s="6">
        <f t="shared" si="70"/>
        <v>0</v>
      </c>
      <c r="P77" s="6">
        <f t="shared" si="70"/>
        <v>0</v>
      </c>
      <c r="Q77" s="6">
        <f t="shared" si="70"/>
        <v>0</v>
      </c>
      <c r="R77" s="6">
        <f t="shared" si="70"/>
        <v>0</v>
      </c>
      <c r="S77" s="6">
        <f t="shared" si="70"/>
        <v>0</v>
      </c>
      <c r="T77" s="6">
        <f t="shared" si="70"/>
        <v>0</v>
      </c>
      <c r="U77" s="6">
        <f t="shared" si="70"/>
        <v>0</v>
      </c>
      <c r="V77" s="6">
        <f t="shared" si="70"/>
        <v>0</v>
      </c>
      <c r="W77" s="6">
        <f t="shared" si="70"/>
        <v>0</v>
      </c>
      <c r="X77" s="6">
        <f t="shared" si="70"/>
        <v>0</v>
      </c>
      <c r="Y77" s="6">
        <f t="shared" si="70"/>
        <v>0</v>
      </c>
      <c r="Z77" s="6">
        <f t="shared" si="70"/>
        <v>0</v>
      </c>
      <c r="AA77" s="6">
        <f t="shared" si="70"/>
        <v>0</v>
      </c>
      <c r="AB77" s="6">
        <f t="shared" si="70"/>
        <v>0</v>
      </c>
    </row>
    <row r="78" spans="1:28" s="9" customFormat="1" ht="13.8" x14ac:dyDescent="0.3">
      <c r="A78" s="4"/>
      <c r="B78" s="55" t="str">
        <f t="shared" ref="B78" si="71">"Эффективная ставка кредитного продукта-"&amp;A57</f>
        <v>Эффективная ставка кредитного продукта-3</v>
      </c>
      <c r="C78" s="11"/>
      <c r="D78" s="56">
        <f t="shared" ref="D78" si="72">IRR(H77:AB77)</f>
        <v>6.3180514807444244E-2</v>
      </c>
      <c r="G78" s="18"/>
    </row>
    <row r="80" spans="1:28" ht="13.8" x14ac:dyDescent="0.3">
      <c r="A80" s="54">
        <f t="shared" ref="A80" si="73">A57+1</f>
        <v>4</v>
      </c>
      <c r="B80" s="10" t="str">
        <f t="shared" ref="B80" si="74">"Кредитное/лизинговое предложение-"&amp;A80</f>
        <v>Кредитное/лизинговое предложение-4</v>
      </c>
    </row>
    <row r="81" spans="1:28" s="4" customFormat="1" x14ac:dyDescent="0.25">
      <c r="B81" s="4" t="s">
        <v>7</v>
      </c>
      <c r="C81" s="5" t="s">
        <v>1</v>
      </c>
      <c r="D81" s="23">
        <v>12</v>
      </c>
      <c r="G81" s="5"/>
      <c r="H81" s="2">
        <f t="shared" ref="H81:L81" si="75">IF(AND(H$4-$H$4&gt;0,H$4-$H$4&lt;=$D81),1,0)</f>
        <v>0</v>
      </c>
      <c r="I81" s="2">
        <f t="shared" si="75"/>
        <v>1</v>
      </c>
      <c r="J81" s="2">
        <f t="shared" si="75"/>
        <v>1</v>
      </c>
      <c r="K81" s="2">
        <f t="shared" si="75"/>
        <v>1</v>
      </c>
      <c r="L81" s="2">
        <f t="shared" si="75"/>
        <v>1</v>
      </c>
      <c r="M81" s="2">
        <f t="shared" si="20"/>
        <v>1</v>
      </c>
      <c r="N81" s="2">
        <f t="shared" si="20"/>
        <v>1</v>
      </c>
      <c r="O81" s="2">
        <f t="shared" si="20"/>
        <v>1</v>
      </c>
      <c r="P81" s="2">
        <f t="shared" si="20"/>
        <v>1</v>
      </c>
      <c r="Q81" s="2">
        <f t="shared" si="20"/>
        <v>1</v>
      </c>
      <c r="R81" s="2">
        <f t="shared" si="20"/>
        <v>1</v>
      </c>
      <c r="S81" s="2">
        <f t="shared" si="20"/>
        <v>1</v>
      </c>
      <c r="T81" s="2">
        <f t="shared" si="20"/>
        <v>1</v>
      </c>
      <c r="U81" s="2">
        <f t="shared" si="20"/>
        <v>0</v>
      </c>
      <c r="V81" s="2">
        <f t="shared" si="20"/>
        <v>0</v>
      </c>
      <c r="W81" s="2">
        <f t="shared" si="20"/>
        <v>0</v>
      </c>
      <c r="X81" s="2">
        <f t="shared" si="20"/>
        <v>0</v>
      </c>
      <c r="Y81" s="2">
        <f t="shared" si="20"/>
        <v>0</v>
      </c>
      <c r="Z81" s="2">
        <f t="shared" si="20"/>
        <v>0</v>
      </c>
      <c r="AA81" s="2">
        <f t="shared" si="20"/>
        <v>0</v>
      </c>
      <c r="AB81" s="2">
        <f t="shared" si="20"/>
        <v>0</v>
      </c>
    </row>
    <row r="82" spans="1:28" x14ac:dyDescent="0.25">
      <c r="A82" s="4"/>
    </row>
    <row r="83" spans="1:28" x14ac:dyDescent="0.25">
      <c r="A83" s="4"/>
      <c r="B83" s="2" t="s">
        <v>43</v>
      </c>
      <c r="C83" s="5" t="s">
        <v>1</v>
      </c>
      <c r="D83" s="43">
        <v>1</v>
      </c>
      <c r="K83" s="4"/>
    </row>
    <row r="84" spans="1:28" s="4" customFormat="1" x14ac:dyDescent="0.25">
      <c r="B84" s="4" t="s">
        <v>5</v>
      </c>
      <c r="C84" s="5"/>
      <c r="D84" s="13">
        <f t="shared" ref="D84" si="76">$D$9*D83</f>
        <v>800000000</v>
      </c>
      <c r="G84" s="5"/>
      <c r="I84" s="8"/>
    </row>
    <row r="85" spans="1:28" s="4" customFormat="1" x14ac:dyDescent="0.25">
      <c r="B85" s="4" t="s">
        <v>4</v>
      </c>
      <c r="C85" s="5"/>
      <c r="D85" s="15"/>
      <c r="G85" s="5"/>
      <c r="H85" s="6">
        <f t="shared" ref="H85" si="77">-D84</f>
        <v>-800000000</v>
      </c>
    </row>
    <row r="86" spans="1:28" x14ac:dyDescent="0.25">
      <c r="A86" s="4"/>
      <c r="B86" s="2" t="s">
        <v>2</v>
      </c>
      <c r="C86" s="5" t="s">
        <v>1</v>
      </c>
      <c r="D86" s="29">
        <v>7.0000000000000001E-3</v>
      </c>
    </row>
    <row r="87" spans="1:28" s="4" customFormat="1" x14ac:dyDescent="0.25">
      <c r="B87" s="35" t="s">
        <v>3</v>
      </c>
      <c r="C87" s="33"/>
      <c r="D87" s="36"/>
      <c r="E87" s="35"/>
      <c r="F87" s="35"/>
      <c r="G87" s="33"/>
      <c r="H87" s="46"/>
      <c r="I87" s="46">
        <f t="shared" ref="I87" si="78">I$6+$D86</f>
        <v>5.7000000000000002E-2</v>
      </c>
      <c r="J87" s="46">
        <f t="shared" ref="J87" si="79">J$6+$D86</f>
        <v>5.7000000000000002E-2</v>
      </c>
      <c r="K87" s="46">
        <f t="shared" ref="K87" si="80">K$6+$D86</f>
        <v>5.7000000000000002E-2</v>
      </c>
      <c r="L87" s="46">
        <f t="shared" ref="L87" si="81">L$6+$D86</f>
        <v>5.7000000000000002E-2</v>
      </c>
      <c r="M87" s="46">
        <f t="shared" ref="M87" si="82">M$6+$D86</f>
        <v>5.7000000000000002E-2</v>
      </c>
      <c r="N87" s="46">
        <f t="shared" ref="N87" si="83">N$6+$D86</f>
        <v>5.7000000000000002E-2</v>
      </c>
      <c r="O87" s="46">
        <f t="shared" ref="O87" si="84">O$6+$D86</f>
        <v>5.7000000000000002E-2</v>
      </c>
      <c r="P87" s="46">
        <f t="shared" ref="P87" si="85">P$6+$D86</f>
        <v>5.7000000000000002E-2</v>
      </c>
      <c r="Q87" s="46">
        <f t="shared" ref="Q87" si="86">Q$6+$D86</f>
        <v>5.7000000000000002E-2</v>
      </c>
      <c r="R87" s="46">
        <f t="shared" ref="R87" si="87">R$6+$D86</f>
        <v>5.7000000000000002E-2</v>
      </c>
      <c r="S87" s="46">
        <f t="shared" ref="S87" si="88">S$6+$D86</f>
        <v>5.7000000000000002E-2</v>
      </c>
      <c r="T87" s="46">
        <f t="shared" ref="T87" si="89">T$6+$D86</f>
        <v>5.7000000000000002E-2</v>
      </c>
      <c r="U87" s="46">
        <f t="shared" ref="U87" si="90">U$6+$D86</f>
        <v>5.7000000000000002E-2</v>
      </c>
      <c r="V87" s="46">
        <f t="shared" ref="V87" si="91">V$6+$D86</f>
        <v>5.7000000000000002E-2</v>
      </c>
      <c r="W87" s="46">
        <f t="shared" ref="W87" si="92">W$6+$D86</f>
        <v>5.7000000000000002E-2</v>
      </c>
      <c r="X87" s="46">
        <f t="shared" ref="X87" si="93">X$6+$D86</f>
        <v>5.7000000000000002E-2</v>
      </c>
      <c r="Y87" s="46">
        <f t="shared" ref="Y87" si="94">Y$6+$D86</f>
        <v>5.7000000000000002E-2</v>
      </c>
      <c r="Z87" s="46">
        <f t="shared" ref="Z87" si="95">Z$6+$D86</f>
        <v>5.7000000000000002E-2</v>
      </c>
      <c r="AA87" s="46">
        <f t="shared" ref="AA87" si="96">AA$6+$D86</f>
        <v>5.7000000000000002E-2</v>
      </c>
      <c r="AB87" s="46">
        <f t="shared" ref="AB87" si="97">AB$6+$D86</f>
        <v>5.7000000000000002E-2</v>
      </c>
    </row>
    <row r="88" spans="1:28" x14ac:dyDescent="0.25">
      <c r="A88" s="4"/>
      <c r="B88" s="2" t="s">
        <v>62</v>
      </c>
      <c r="C88" s="5" t="s">
        <v>1</v>
      </c>
      <c r="D88" s="29">
        <v>0.01</v>
      </c>
      <c r="H88" s="3">
        <f t="shared" ref="H88" si="98">-H85*$D88</f>
        <v>8000000</v>
      </c>
    </row>
    <row r="89" spans="1:28" s="4" customFormat="1" x14ac:dyDescent="0.25">
      <c r="B89" s="4" t="s">
        <v>6</v>
      </c>
      <c r="C89" s="5" t="s">
        <v>1</v>
      </c>
      <c r="D89" s="22">
        <v>0.4</v>
      </c>
      <c r="G89" s="5"/>
    </row>
    <row r="90" spans="1:28" s="4" customFormat="1" x14ac:dyDescent="0.25">
      <c r="B90" s="4" t="s">
        <v>8</v>
      </c>
      <c r="C90" s="5"/>
      <c r="D90" s="13">
        <f t="shared" ref="D90" si="99">SUM(H90:AB90)</f>
        <v>320000000</v>
      </c>
      <c r="G90" s="5"/>
      <c r="H90" s="6">
        <f t="shared" ref="H90" si="100">IF(H$4-$H$4=$D81,$D84*$D89,0)</f>
        <v>0</v>
      </c>
      <c r="I90" s="6">
        <f t="shared" ref="I90" si="101">IF(I$4-$H$4=$D81,$D84*$D89,0)</f>
        <v>0</v>
      </c>
      <c r="J90" s="6">
        <f t="shared" ref="J90" si="102">IF(J$4-$H$4=$D81,$D84*$D89,0)</f>
        <v>0</v>
      </c>
      <c r="K90" s="6">
        <f t="shared" ref="K90" si="103">IF(K$4-$H$4=$D81,$D84*$D89,0)</f>
        <v>0</v>
      </c>
      <c r="L90" s="6">
        <f t="shared" ref="L90" si="104">IF(L$4-$H$4=$D81,$D84*$D89,0)</f>
        <v>0</v>
      </c>
      <c r="M90" s="6">
        <f t="shared" ref="M90" si="105">IF(M$4-$H$4=$D81,$D84*$D89,0)</f>
        <v>0</v>
      </c>
      <c r="N90" s="6">
        <f t="shared" ref="N90" si="106">IF(N$4-$H$4=$D81,$D84*$D89,0)</f>
        <v>0</v>
      </c>
      <c r="O90" s="6">
        <f t="shared" ref="O90" si="107">IF(O$4-$H$4=$D81,$D84*$D89,0)</f>
        <v>0</v>
      </c>
      <c r="P90" s="6">
        <f t="shared" ref="P90" si="108">IF(P$4-$H$4=$D81,$D84*$D89,0)</f>
        <v>0</v>
      </c>
      <c r="Q90" s="6">
        <f t="shared" ref="Q90" si="109">IF(Q$4-$H$4=$D81,$D84*$D89,0)</f>
        <v>0</v>
      </c>
      <c r="R90" s="6">
        <f t="shared" ref="R90" si="110">IF(R$4-$H$4=$D81,$D84*$D89,0)</f>
        <v>0</v>
      </c>
      <c r="S90" s="6">
        <f t="shared" ref="S90" si="111">IF(S$4-$H$4=$D81,$D84*$D89,0)</f>
        <v>0</v>
      </c>
      <c r="T90" s="6">
        <f t="shared" ref="T90" si="112">IF(T$4-$H$4=$D81,$D84*$D89,0)</f>
        <v>320000000</v>
      </c>
      <c r="U90" s="6">
        <f t="shared" ref="U90" si="113">IF(U$4-$H$4=$D81,$D84*$D89,0)</f>
        <v>0</v>
      </c>
      <c r="V90" s="6">
        <f t="shared" ref="V90" si="114">IF(V$4-$H$4=$D81,$D84*$D89,0)</f>
        <v>0</v>
      </c>
      <c r="W90" s="6">
        <f t="shared" ref="W90" si="115">IF(W$4-$H$4=$D81,$D84*$D89,0)</f>
        <v>0</v>
      </c>
      <c r="X90" s="6">
        <f t="shared" ref="X90" si="116">IF(X$4-$H$4=$D81,$D84*$D89,0)</f>
        <v>0</v>
      </c>
      <c r="Y90" s="6">
        <f t="shared" ref="Y90" si="117">IF(Y$4-$H$4=$D81,$D84*$D89,0)</f>
        <v>0</v>
      </c>
      <c r="Z90" s="6">
        <f t="shared" ref="Z90" si="118">IF(Z$4-$H$4=$D81,$D84*$D89,0)</f>
        <v>0</v>
      </c>
      <c r="AA90" s="6">
        <f t="shared" ref="AA90" si="119">IF(AA$4-$H$4=$D81,$D84*$D89,0)</f>
        <v>0</v>
      </c>
      <c r="AB90" s="6">
        <f t="shared" ref="AB90" si="120">IF(AB$4-$H$4=$D81,$D84*$D89,0)</f>
        <v>0</v>
      </c>
    </row>
    <row r="91" spans="1:28" x14ac:dyDescent="0.25">
      <c r="A91" s="4"/>
    </row>
    <row r="92" spans="1:28" s="57" customFormat="1" x14ac:dyDescent="0.25">
      <c r="A92" s="53"/>
      <c r="B92" s="57" t="s">
        <v>16</v>
      </c>
      <c r="C92" s="58"/>
      <c r="D92" s="59">
        <f t="shared" ref="D92:D94" si="121">SUM(H92:AB92)</f>
        <v>675781105.78224123</v>
      </c>
      <c r="G92" s="60"/>
      <c r="H92" s="61">
        <f t="shared" ref="H92:AB92" si="122">IF(AND(H$4-$H$4&gt;0,H$4-$H$4&lt;=$D81),$D84*(1-$D89)*H87*POWER(1+H87,$D81)/(POWER(1+H87,$D81)-1),0)</f>
        <v>0</v>
      </c>
      <c r="I92" s="61">
        <f t="shared" si="122"/>
        <v>56315092.14852009</v>
      </c>
      <c r="J92" s="61">
        <f t="shared" si="122"/>
        <v>56315092.14852009</v>
      </c>
      <c r="K92" s="61">
        <f t="shared" si="122"/>
        <v>56315092.14852009</v>
      </c>
      <c r="L92" s="61">
        <f t="shared" si="122"/>
        <v>56315092.14852009</v>
      </c>
      <c r="M92" s="61">
        <f t="shared" si="122"/>
        <v>56315092.14852009</v>
      </c>
      <c r="N92" s="61">
        <f t="shared" si="122"/>
        <v>56315092.14852009</v>
      </c>
      <c r="O92" s="61">
        <f t="shared" si="122"/>
        <v>56315092.14852009</v>
      </c>
      <c r="P92" s="61">
        <f t="shared" si="122"/>
        <v>56315092.14852009</v>
      </c>
      <c r="Q92" s="61">
        <f t="shared" si="122"/>
        <v>56315092.14852009</v>
      </c>
      <c r="R92" s="61">
        <f t="shared" si="122"/>
        <v>56315092.14852009</v>
      </c>
      <c r="S92" s="61">
        <f t="shared" si="122"/>
        <v>56315092.14852009</v>
      </c>
      <c r="T92" s="61">
        <f t="shared" si="122"/>
        <v>56315092.14852009</v>
      </c>
      <c r="U92" s="61">
        <f t="shared" si="122"/>
        <v>0</v>
      </c>
      <c r="V92" s="61">
        <f t="shared" si="122"/>
        <v>0</v>
      </c>
      <c r="W92" s="61">
        <f t="shared" si="122"/>
        <v>0</v>
      </c>
      <c r="X92" s="61">
        <f t="shared" si="122"/>
        <v>0</v>
      </c>
      <c r="Y92" s="61">
        <f t="shared" si="122"/>
        <v>0</v>
      </c>
      <c r="Z92" s="61">
        <f t="shared" si="122"/>
        <v>0</v>
      </c>
      <c r="AA92" s="61">
        <f t="shared" si="122"/>
        <v>0</v>
      </c>
      <c r="AB92" s="61">
        <f t="shared" si="122"/>
        <v>0</v>
      </c>
    </row>
    <row r="93" spans="1:28" s="4" customFormat="1" x14ac:dyDescent="0.25">
      <c r="B93" s="35" t="s">
        <v>17</v>
      </c>
      <c r="C93" s="33"/>
      <c r="D93" s="51">
        <f t="shared" si="121"/>
        <v>414661105.78224105</v>
      </c>
      <c r="E93" s="35"/>
      <c r="F93" s="35"/>
      <c r="G93" s="33"/>
      <c r="H93" s="37">
        <f>IF(AND(H$4-$H$4&gt;0,H$4-$H$4&lt;=$D81),($D84-SUM($G94:G94))*H87,0)</f>
        <v>0</v>
      </c>
      <c r="I93" s="37">
        <f>IF(AND(I$4-$H$4&gt;0,I$4-$H$4&lt;=$D81),($D84-SUM($G94:H94))*I87,0)</f>
        <v>45600000</v>
      </c>
      <c r="J93" s="37">
        <f>IF(AND(J$4-$H$4&gt;0,J$4-$H$4&lt;=$D81),($D84-SUM($G94:I94))*J87,0)</f>
        <v>43949559.747534357</v>
      </c>
      <c r="K93" s="37">
        <f>IF(AND(K$4-$H$4&gt;0,K$4-$H$4&lt;=$D81),($D84-SUM($G94:J94))*K87,0)</f>
        <v>42205044.400678173</v>
      </c>
      <c r="L93" s="37">
        <f>IF(AND(L$4-$H$4&gt;0,L$4-$H$4&lt;=$D81),($D84-SUM($G94:K94))*L87,0)</f>
        <v>40361091.679051176</v>
      </c>
      <c r="M93" s="37">
        <f>IF(AND(M$4-$H$4&gt;0,M$4-$H$4&lt;=$D81),($D84-SUM($G94:L94))*M87,0)</f>
        <v>38412033.652291454</v>
      </c>
      <c r="N93" s="37">
        <f>IF(AND(N$4-$H$4&gt;0,N$4-$H$4&lt;=$D81),($D84-SUM($G94:M94))*N87,0)</f>
        <v>36351879.318006419</v>
      </c>
      <c r="O93" s="37">
        <f>IF(AND(O$4-$H$4&gt;0,O$4-$H$4&lt;=$D81),($D84-SUM($G94:N94))*O87,0)</f>
        <v>34174296.186667137</v>
      </c>
      <c r="P93" s="37">
        <f>IF(AND(P$4-$H$4&gt;0,P$4-$H$4&lt;=$D81),($D84-SUM($G94:O94))*P87,0)</f>
        <v>31872590.81684152</v>
      </c>
      <c r="Q93" s="37">
        <f>IF(AND(Q$4-$H$4&gt;0,Q$4-$H$4&lt;=$D81),($D84-SUM($G94:P94))*Q87,0)</f>
        <v>29439688.240935843</v>
      </c>
      <c r="R93" s="37">
        <f>IF(AND(R$4-$H$4&gt;0,R$4-$H$4&lt;=$D81),($D84-SUM($G94:Q94))*R87,0)</f>
        <v>26868110.218203541</v>
      </c>
      <c r="S93" s="37">
        <f>IF(AND(S$4-$H$4&gt;0,S$4-$H$4&lt;=$D81),($D84-SUM($G94:R94))*S87,0)</f>
        <v>24149952.248175494</v>
      </c>
      <c r="T93" s="37">
        <f>IF(AND(T$4-$H$4&gt;0,T$4-$H$4&lt;=$D81),($D84-SUM($G94:S94))*T87,0)</f>
        <v>21276859.273855854</v>
      </c>
      <c r="U93" s="37">
        <f>IF(AND(U$4-$H$4&gt;0,U$4-$H$4&lt;=$D81),($D84-SUM($G94:T94))*U87,0)</f>
        <v>0</v>
      </c>
      <c r="V93" s="37">
        <f>IF(AND(V$4-$H$4&gt;0,V$4-$H$4&lt;=$D81),($D84-SUM($G94:U94))*V87,0)</f>
        <v>0</v>
      </c>
      <c r="W93" s="37">
        <f>IF(AND(W$4-$H$4&gt;0,W$4-$H$4&lt;=$D81),($D84-SUM($G94:V94))*W87,0)</f>
        <v>0</v>
      </c>
      <c r="X93" s="37">
        <f>IF(AND(X$4-$H$4&gt;0,X$4-$H$4&lt;=$D81),($D84-SUM($G94:W94))*X87,0)</f>
        <v>0</v>
      </c>
      <c r="Y93" s="37">
        <f>IF(AND(Y$4-$H$4&gt;0,Y$4-$H$4&lt;=$D81),($D84-SUM($G94:X94))*Y87,0)</f>
        <v>0</v>
      </c>
      <c r="Z93" s="37">
        <f>IF(AND(Z$4-$H$4&gt;0,Z$4-$H$4&lt;=$D81),($D84-SUM($G94:Y94))*Z87,0)</f>
        <v>0</v>
      </c>
      <c r="AA93" s="37">
        <f>IF(AND(AA$4-$H$4&gt;0,AA$4-$H$4&lt;=$D81),($D84-SUM($G94:Z94))*AA87,0)</f>
        <v>0</v>
      </c>
      <c r="AB93" s="37">
        <f>IF(AND(AB$4-$H$4&gt;0,AB$4-$H$4&lt;=$D81),($D84-SUM($G94:AA94))*AB87,0)</f>
        <v>0</v>
      </c>
    </row>
    <row r="94" spans="1:28" s="4" customFormat="1" x14ac:dyDescent="0.25">
      <c r="B94" s="35" t="s">
        <v>14</v>
      </c>
      <c r="C94" s="33"/>
      <c r="D94" s="51">
        <f t="shared" si="121"/>
        <v>480000000</v>
      </c>
      <c r="E94" s="35"/>
      <c r="F94" s="35"/>
      <c r="G94" s="33"/>
      <c r="H94" s="37">
        <f>IF(H$4=$D81,$D84*(1-$D89)-SUM($G94:G94),IF(AND(H$4-$H$4&gt;0,H$4-$H$4&lt;=$D81),H92-IF(AND(H$4-$H$4&gt;0,H$4-$H$4&lt;=$D81),($D84-$D90-SUM($G94:G94))*H87,0),0))</f>
        <v>0</v>
      </c>
      <c r="I94" s="37">
        <f>IF(I$4=$D81,$D84*(1-$D89)-SUM($G94:H94),IF(AND(I$4-$H$4&gt;0,I$4-$H$4&lt;=$D81),I92-IF(AND(I$4-$H$4&gt;0,I$4-$H$4&lt;=$D81),($D84-$D90-SUM($G94:H94))*I87,0),0))</f>
        <v>28955092.14852009</v>
      </c>
      <c r="J94" s="37">
        <f>IF(J$4=$D81,$D84*(1-$D89)-SUM($G94:I94),IF(AND(J$4-$H$4&gt;0,J$4-$H$4&lt;=$D81),J92-IF(AND(J$4-$H$4&gt;0,J$4-$H$4&lt;=$D81),($D84-$D90-SUM($G94:I94))*J87,0),0))</f>
        <v>30605532.400985736</v>
      </c>
      <c r="K94" s="37">
        <f>IF(K$4=$D81,$D84*(1-$D89)-SUM($G94:J94),IF(AND(K$4-$H$4&gt;0,K$4-$H$4&lt;=$D81),K92-IF(AND(K$4-$H$4&gt;0,K$4-$H$4&lt;=$D81),($D84-$D90-SUM($G94:J94))*K87,0),0))</f>
        <v>32350047.747841921</v>
      </c>
      <c r="L94" s="37">
        <f>IF(L$4=$D81,$D84*(1-$D89)-SUM($G94:K94),IF(AND(L$4-$H$4&gt;0,L$4-$H$4&lt;=$D81),L92-IF(AND(L$4-$H$4&gt;0,L$4-$H$4&lt;=$D81),($D84-$D90-SUM($G94:K94))*L87,0),0))</f>
        <v>34194000.469468914</v>
      </c>
      <c r="M94" s="37">
        <f>IF(M$4=$D81,$D84*(1-$D89)-SUM($G94:L94),IF(AND(M$4-$H$4&gt;0,M$4-$H$4&lt;=$D81),M92-IF(AND(M$4-$H$4&gt;0,M$4-$H$4&lt;=$D81),($D84-$D90-SUM($G94:L94))*M87,0),0))</f>
        <v>36143058.496228635</v>
      </c>
      <c r="N94" s="37">
        <f>IF(N$4=$D81,$D84*(1-$D89)-SUM($G94:M94),IF(AND(N$4-$H$4&gt;0,N$4-$H$4&lt;=$D81),N92-IF(AND(N$4-$H$4&gt;0,N$4-$H$4&lt;=$D81),($D84-$D90-SUM($G94:M94))*N87,0),0))</f>
        <v>38203212.830513671</v>
      </c>
      <c r="O94" s="37">
        <f>IF(O$4=$D81,$D84*(1-$D89)-SUM($G94:N94),IF(AND(O$4-$H$4&gt;0,O$4-$H$4&lt;=$D81),O92-IF(AND(O$4-$H$4&gt;0,O$4-$H$4&lt;=$D81),($D84-$D90-SUM($G94:N94))*O87,0),0))</f>
        <v>40380795.961852953</v>
      </c>
      <c r="P94" s="37">
        <f>IF(P$4=$D81,$D84*(1-$D89)-SUM($G94:O94),IF(AND(P$4-$H$4&gt;0,P$4-$H$4&lt;=$D81),P92-IF(AND(P$4-$H$4&gt;0,P$4-$H$4&lt;=$D81),($D84-$D90-SUM($G94:O94))*P87,0),0))</f>
        <v>42682501.331678569</v>
      </c>
      <c r="Q94" s="37">
        <f>IF(Q$4=$D81,$D84*(1-$D89)-SUM($G94:P94),IF(AND(Q$4-$H$4&gt;0,Q$4-$H$4&lt;=$D81),Q92-IF(AND(Q$4-$H$4&gt;0,Q$4-$H$4&lt;=$D81),($D84-$D90-SUM($G94:P94))*Q87,0),0))</f>
        <v>45115403.90758425</v>
      </c>
      <c r="R94" s="37">
        <f>IF(R$4=$D81,$D84*(1-$D89)-SUM($G94:Q94),IF(AND(R$4-$H$4&gt;0,R$4-$H$4&lt;=$D81),R92-IF(AND(R$4-$H$4&gt;0,R$4-$H$4&lt;=$D81),($D84-$D90-SUM($G94:Q94))*R87,0),0))</f>
        <v>47686981.930316553</v>
      </c>
      <c r="S94" s="37">
        <f>IF(S$4=$D81,$D84*(1-$D89)-SUM($G94:R94),IF(AND(S$4-$H$4&gt;0,S$4-$H$4&lt;=$D81),S92-IF(AND(S$4-$H$4&gt;0,S$4-$H$4&lt;=$D81),($D84-$D90-SUM($G94:R94))*S87,0),0))</f>
        <v>50405139.900344595</v>
      </c>
      <c r="T94" s="37">
        <f>IF(T$4=$D81,$D84*(1-$D89)-SUM($G94:S94),IF(AND(T$4-$H$4&gt;0,T$4-$H$4&lt;=$D81),T92-IF(AND(T$4-$H$4&gt;0,T$4-$H$4&lt;=$D81),($D84-$D90-SUM($G94:S94))*T87,0),0))</f>
        <v>53278232.874664068</v>
      </c>
      <c r="U94" s="37">
        <f>IF(U$4=$D81,$D84*(1-$D89)-SUM($G94:T94),IF(AND(U$4-$H$4&gt;0,U$4-$H$4&lt;=$D81),U92-IF(AND(U$4-$H$4&gt;0,U$4-$H$4&lt;=$D81),($D84-$D90-SUM($G94:T94))*U87,0),0))</f>
        <v>0</v>
      </c>
      <c r="V94" s="37">
        <f>IF(V$4=$D81,$D84*(1-$D89)-SUM($G94:U94),IF(AND(V$4-$H$4&gt;0,V$4-$H$4&lt;=$D81),V92-IF(AND(V$4-$H$4&gt;0,V$4-$H$4&lt;=$D81),($D84-$D90-SUM($G94:U94))*V87,0),0))</f>
        <v>0</v>
      </c>
      <c r="W94" s="37">
        <f>IF(W$4=$D81,$D84*(1-$D89)-SUM($G94:V94),IF(AND(W$4-$H$4&gt;0,W$4-$H$4&lt;=$D81),W92-IF(AND(W$4-$H$4&gt;0,W$4-$H$4&lt;=$D81),($D84-$D90-SUM($G94:V94))*W87,0),0))</f>
        <v>0</v>
      </c>
      <c r="X94" s="37">
        <f>IF(X$4=$D81,$D84*(1-$D89)-SUM($G94:W94),IF(AND(X$4-$H$4&gt;0,X$4-$H$4&lt;=$D81),X92-IF(AND(X$4-$H$4&gt;0,X$4-$H$4&lt;=$D81),($D84-$D90-SUM($G94:W94))*X87,0),0))</f>
        <v>0</v>
      </c>
      <c r="Y94" s="37">
        <f>IF(Y$4=$D81,$D84*(1-$D89)-SUM($G94:X94),IF(AND(Y$4-$H$4&gt;0,Y$4-$H$4&lt;=$D81),Y92-IF(AND(Y$4-$H$4&gt;0,Y$4-$H$4&lt;=$D81),($D84-$D90-SUM($G94:X94))*Y87,0),0))</f>
        <v>0</v>
      </c>
      <c r="Z94" s="37">
        <f>IF(Z$4=$D81,$D84*(1-$D89)-SUM($G94:Y94),IF(AND(Z$4-$H$4&gt;0,Z$4-$H$4&lt;=$D81),Z92-IF(AND(Z$4-$H$4&gt;0,Z$4-$H$4&lt;=$D81),($D84-$D90-SUM($G94:Y94))*Z87,0),0))</f>
        <v>0</v>
      </c>
      <c r="AA94" s="37">
        <f>IF(AA$4=$D81,$D84*(1-$D89)-SUM($G94:Z94),IF(AND(AA$4-$H$4&gt;0,AA$4-$H$4&lt;=$D81),AA92-IF(AND(AA$4-$H$4&gt;0,AA$4-$H$4&lt;=$D81),($D84-$D90-SUM($G94:Z94))*AA87,0),0))</f>
        <v>0</v>
      </c>
      <c r="AB94" s="37">
        <f>IF(AB$4=$D81,$D84*(1-$D89)-SUM($G94:AA94),IF(AND(AB$4-$H$4&gt;0,AB$4-$H$4&lt;=$D81),AB92-IF(AND(AB$4-$H$4&gt;0,AB$4-$H$4&lt;=$D81),($D84-$D90-SUM($G94:AA94))*AB87,0),0))</f>
        <v>0</v>
      </c>
    </row>
    <row r="95" spans="1:28" x14ac:dyDescent="0.25">
      <c r="A95" s="4"/>
    </row>
    <row r="96" spans="1:28" s="47" customFormat="1" x14ac:dyDescent="0.25">
      <c r="B96" s="47" t="s">
        <v>20</v>
      </c>
      <c r="C96" s="48"/>
      <c r="D96" s="49"/>
      <c r="G96" s="48" t="s">
        <v>1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50">
        <v>0</v>
      </c>
      <c r="U96" s="50">
        <v>0</v>
      </c>
      <c r="V96" s="50">
        <v>0</v>
      </c>
      <c r="W96" s="50">
        <v>0</v>
      </c>
      <c r="X96" s="50">
        <v>0</v>
      </c>
      <c r="Y96" s="50">
        <v>0</v>
      </c>
      <c r="Z96" s="50">
        <v>0</v>
      </c>
      <c r="AA96" s="50">
        <v>0</v>
      </c>
      <c r="AB96" s="50">
        <v>0</v>
      </c>
    </row>
    <row r="97" spans="1:28" x14ac:dyDescent="0.25">
      <c r="A97" s="4"/>
    </row>
    <row r="98" spans="1:28" s="4" customFormat="1" x14ac:dyDescent="0.25">
      <c r="B98" s="35" t="s">
        <v>63</v>
      </c>
      <c r="C98" s="33"/>
      <c r="D98" s="51">
        <f>SUM(H98:AB98)</f>
        <v>133333333.33333334</v>
      </c>
      <c r="E98" s="35"/>
      <c r="F98" s="35"/>
      <c r="G98" s="33"/>
      <c r="H98" s="37">
        <f>$D$7*(H94+H90)/(1+$D$7)</f>
        <v>0</v>
      </c>
      <c r="I98" s="37">
        <f t="shared" ref="I98:AB98" si="123">$D$7*(I94+I90)/(1+$D$7)</f>
        <v>4825848.6914200149</v>
      </c>
      <c r="J98" s="37">
        <f t="shared" si="123"/>
        <v>5100922.0668309564</v>
      </c>
      <c r="K98" s="37">
        <f t="shared" si="123"/>
        <v>5391674.6246403214</v>
      </c>
      <c r="L98" s="37">
        <f t="shared" si="123"/>
        <v>5699000.0782448193</v>
      </c>
      <c r="M98" s="37">
        <f t="shared" si="123"/>
        <v>6023843.0827047732</v>
      </c>
      <c r="N98" s="37">
        <f t="shared" si="123"/>
        <v>6367202.1384189455</v>
      </c>
      <c r="O98" s="37">
        <f t="shared" si="123"/>
        <v>6730132.6603088258</v>
      </c>
      <c r="P98" s="37">
        <f t="shared" si="123"/>
        <v>7113750.2219464295</v>
      </c>
      <c r="Q98" s="37">
        <f t="shared" si="123"/>
        <v>7519233.9845973756</v>
      </c>
      <c r="R98" s="37">
        <f t="shared" si="123"/>
        <v>7947830.3217194267</v>
      </c>
      <c r="S98" s="37">
        <f t="shared" si="123"/>
        <v>8400856.6500574332</v>
      </c>
      <c r="T98" s="37">
        <f t="shared" si="123"/>
        <v>62213038.812444016</v>
      </c>
      <c r="U98" s="37">
        <f t="shared" si="123"/>
        <v>0</v>
      </c>
      <c r="V98" s="37">
        <f t="shared" si="123"/>
        <v>0</v>
      </c>
      <c r="W98" s="37">
        <f t="shared" si="123"/>
        <v>0</v>
      </c>
      <c r="X98" s="37">
        <f t="shared" si="123"/>
        <v>0</v>
      </c>
      <c r="Y98" s="37">
        <f t="shared" si="123"/>
        <v>0</v>
      </c>
      <c r="Z98" s="37">
        <f t="shared" si="123"/>
        <v>0</v>
      </c>
      <c r="AA98" s="37">
        <f t="shared" si="123"/>
        <v>0</v>
      </c>
      <c r="AB98" s="37">
        <f t="shared" si="123"/>
        <v>0</v>
      </c>
    </row>
    <row r="99" spans="1:28" x14ac:dyDescent="0.25">
      <c r="A99" s="4"/>
    </row>
    <row r="100" spans="1:28" s="4" customFormat="1" x14ac:dyDescent="0.25">
      <c r="B100" s="4" t="s">
        <v>44</v>
      </c>
      <c r="C100" s="5"/>
      <c r="D100" s="13">
        <f t="shared" ref="D100" si="124">SUM(H100:AB100)</f>
        <v>422661105.78224111</v>
      </c>
      <c r="G100" s="5"/>
      <c r="H100" s="6">
        <f t="shared" ref="H100:AB100" si="125">H85+H88+H90+H94+H93+H96</f>
        <v>-792000000</v>
      </c>
      <c r="I100" s="6">
        <f t="shared" si="125"/>
        <v>74555092.148520082</v>
      </c>
      <c r="J100" s="6">
        <f t="shared" si="125"/>
        <v>74555092.148520097</v>
      </c>
      <c r="K100" s="6">
        <f t="shared" si="125"/>
        <v>74555092.148520097</v>
      </c>
      <c r="L100" s="6">
        <f t="shared" si="125"/>
        <v>74555092.148520082</v>
      </c>
      <c r="M100" s="6">
        <f t="shared" si="125"/>
        <v>74555092.148520082</v>
      </c>
      <c r="N100" s="6">
        <f t="shared" si="125"/>
        <v>74555092.148520082</v>
      </c>
      <c r="O100" s="6">
        <f t="shared" si="125"/>
        <v>74555092.148520082</v>
      </c>
      <c r="P100" s="6">
        <f t="shared" si="125"/>
        <v>74555092.148520082</v>
      </c>
      <c r="Q100" s="6">
        <f t="shared" si="125"/>
        <v>74555092.148520097</v>
      </c>
      <c r="R100" s="6">
        <f t="shared" si="125"/>
        <v>74555092.148520097</v>
      </c>
      <c r="S100" s="6">
        <f t="shared" si="125"/>
        <v>74555092.148520082</v>
      </c>
      <c r="T100" s="6">
        <f t="shared" si="125"/>
        <v>394555092.14851993</v>
      </c>
      <c r="U100" s="6">
        <f t="shared" si="125"/>
        <v>0</v>
      </c>
      <c r="V100" s="6">
        <f t="shared" si="125"/>
        <v>0</v>
      </c>
      <c r="W100" s="6">
        <f t="shared" si="125"/>
        <v>0</v>
      </c>
      <c r="X100" s="6">
        <f t="shared" si="125"/>
        <v>0</v>
      </c>
      <c r="Y100" s="6">
        <f t="shared" si="125"/>
        <v>0</v>
      </c>
      <c r="Z100" s="6">
        <f t="shared" si="125"/>
        <v>0</v>
      </c>
      <c r="AA100" s="6">
        <f t="shared" si="125"/>
        <v>0</v>
      </c>
      <c r="AB100" s="6">
        <f t="shared" si="125"/>
        <v>0</v>
      </c>
    </row>
    <row r="101" spans="1:28" s="9" customFormat="1" ht="13.8" x14ac:dyDescent="0.3">
      <c r="A101" s="4"/>
      <c r="B101" s="55" t="str">
        <f t="shared" ref="B101" si="126">"Эффективная ставка кредитного продукта-"&amp;A80</f>
        <v>Эффективная ставка кредитного продукта-4</v>
      </c>
      <c r="C101" s="11"/>
      <c r="D101" s="56">
        <f t="shared" ref="D101" si="127">IRR(H100:AB100)</f>
        <v>5.8497424695721056E-2</v>
      </c>
      <c r="G101" s="18"/>
    </row>
    <row r="103" spans="1:28" ht="13.8" x14ac:dyDescent="0.3">
      <c r="A103" s="54">
        <f t="shared" ref="A103" si="128">A80+1</f>
        <v>5</v>
      </c>
      <c r="B103" s="10" t="str">
        <f t="shared" ref="B103" si="129">"Кредитное/лизинговое предложение-"&amp;A103</f>
        <v>Кредитное/лизинговое предложение-5</v>
      </c>
    </row>
    <row r="104" spans="1:28" s="4" customFormat="1" x14ac:dyDescent="0.25">
      <c r="B104" s="4" t="s">
        <v>7</v>
      </c>
      <c r="C104" s="5" t="s">
        <v>1</v>
      </c>
      <c r="D104" s="23">
        <v>20</v>
      </c>
      <c r="G104" s="5"/>
      <c r="H104" s="2">
        <f t="shared" ref="H104:L104" si="130">IF(AND(H$4-$H$4&gt;0,H$4-$H$4&lt;=$D104),1,0)</f>
        <v>0</v>
      </c>
      <c r="I104" s="2">
        <f t="shared" si="130"/>
        <v>1</v>
      </c>
      <c r="J104" s="2">
        <f t="shared" si="130"/>
        <v>1</v>
      </c>
      <c r="K104" s="2">
        <f t="shared" si="130"/>
        <v>1</v>
      </c>
      <c r="L104" s="2">
        <f t="shared" si="130"/>
        <v>1</v>
      </c>
      <c r="M104" s="2">
        <f t="shared" si="20"/>
        <v>1</v>
      </c>
      <c r="N104" s="2">
        <f t="shared" si="20"/>
        <v>1</v>
      </c>
      <c r="O104" s="2">
        <f t="shared" si="20"/>
        <v>1</v>
      </c>
      <c r="P104" s="2">
        <f t="shared" si="20"/>
        <v>1</v>
      </c>
      <c r="Q104" s="2">
        <f t="shared" si="20"/>
        <v>1</v>
      </c>
      <c r="R104" s="2">
        <f t="shared" si="20"/>
        <v>1</v>
      </c>
      <c r="S104" s="2">
        <f t="shared" si="20"/>
        <v>1</v>
      </c>
      <c r="T104" s="2">
        <f t="shared" si="20"/>
        <v>1</v>
      </c>
      <c r="U104" s="2">
        <f t="shared" si="20"/>
        <v>1</v>
      </c>
      <c r="V104" s="2">
        <f t="shared" si="20"/>
        <v>1</v>
      </c>
      <c r="W104" s="2">
        <f t="shared" si="20"/>
        <v>1</v>
      </c>
      <c r="X104" s="2">
        <f t="shared" si="20"/>
        <v>1</v>
      </c>
      <c r="Y104" s="2">
        <f t="shared" si="20"/>
        <v>1</v>
      </c>
      <c r="Z104" s="2">
        <f t="shared" si="20"/>
        <v>1</v>
      </c>
      <c r="AA104" s="2">
        <f t="shared" si="20"/>
        <v>1</v>
      </c>
      <c r="AB104" s="2">
        <f t="shared" si="20"/>
        <v>1</v>
      </c>
    </row>
    <row r="105" spans="1:28" x14ac:dyDescent="0.25">
      <c r="A105" s="4"/>
    </row>
    <row r="106" spans="1:28" x14ac:dyDescent="0.25">
      <c r="A106" s="4"/>
      <c r="B106" s="2" t="s">
        <v>43</v>
      </c>
      <c r="C106" s="5" t="s">
        <v>1</v>
      </c>
      <c r="D106" s="43">
        <v>1</v>
      </c>
      <c r="K106" s="4"/>
    </row>
    <row r="107" spans="1:28" s="4" customFormat="1" x14ac:dyDescent="0.25">
      <c r="B107" s="4" t="s">
        <v>5</v>
      </c>
      <c r="C107" s="5"/>
      <c r="D107" s="13">
        <f t="shared" ref="D107" si="131">$D$9*D106</f>
        <v>800000000</v>
      </c>
      <c r="G107" s="5"/>
      <c r="I107" s="8"/>
    </row>
    <row r="108" spans="1:28" s="4" customFormat="1" x14ac:dyDescent="0.25">
      <c r="B108" s="4" t="s">
        <v>4</v>
      </c>
      <c r="C108" s="5"/>
      <c r="D108" s="15"/>
      <c r="G108" s="5"/>
      <c r="H108" s="6">
        <f t="shared" ref="H108" si="132">-D107</f>
        <v>-800000000</v>
      </c>
    </row>
    <row r="109" spans="1:28" x14ac:dyDescent="0.25">
      <c r="A109" s="4"/>
      <c r="B109" s="2" t="s">
        <v>2</v>
      </c>
      <c r="C109" s="5" t="s">
        <v>1</v>
      </c>
      <c r="D109" s="29">
        <v>8.0000000000000002E-3</v>
      </c>
    </row>
    <row r="110" spans="1:28" s="4" customFormat="1" x14ac:dyDescent="0.25">
      <c r="B110" s="35" t="s">
        <v>3</v>
      </c>
      <c r="C110" s="33"/>
      <c r="D110" s="36"/>
      <c r="E110" s="35"/>
      <c r="F110" s="35"/>
      <c r="G110" s="33"/>
      <c r="H110" s="46"/>
      <c r="I110" s="46">
        <f t="shared" ref="I110" si="133">I$6+$D109</f>
        <v>5.8000000000000003E-2</v>
      </c>
      <c r="J110" s="46">
        <f t="shared" ref="J110" si="134">J$6+$D109</f>
        <v>5.8000000000000003E-2</v>
      </c>
      <c r="K110" s="46">
        <f t="shared" ref="K110" si="135">K$6+$D109</f>
        <v>5.8000000000000003E-2</v>
      </c>
      <c r="L110" s="46">
        <f t="shared" ref="L110" si="136">L$6+$D109</f>
        <v>5.8000000000000003E-2</v>
      </c>
      <c r="M110" s="46">
        <f t="shared" ref="M110" si="137">M$6+$D109</f>
        <v>5.8000000000000003E-2</v>
      </c>
      <c r="N110" s="46">
        <f t="shared" ref="N110" si="138">N$6+$D109</f>
        <v>5.8000000000000003E-2</v>
      </c>
      <c r="O110" s="46">
        <f t="shared" ref="O110" si="139">O$6+$D109</f>
        <v>5.8000000000000003E-2</v>
      </c>
      <c r="P110" s="46">
        <f t="shared" ref="P110" si="140">P$6+$D109</f>
        <v>5.8000000000000003E-2</v>
      </c>
      <c r="Q110" s="46">
        <f t="shared" ref="Q110" si="141">Q$6+$D109</f>
        <v>5.8000000000000003E-2</v>
      </c>
      <c r="R110" s="46">
        <f t="shared" ref="R110" si="142">R$6+$D109</f>
        <v>5.8000000000000003E-2</v>
      </c>
      <c r="S110" s="46">
        <f t="shared" ref="S110" si="143">S$6+$D109</f>
        <v>5.8000000000000003E-2</v>
      </c>
      <c r="T110" s="46">
        <f t="shared" ref="T110" si="144">T$6+$D109</f>
        <v>5.8000000000000003E-2</v>
      </c>
      <c r="U110" s="46">
        <f t="shared" ref="U110" si="145">U$6+$D109</f>
        <v>5.8000000000000003E-2</v>
      </c>
      <c r="V110" s="46">
        <f t="shared" ref="V110" si="146">V$6+$D109</f>
        <v>5.8000000000000003E-2</v>
      </c>
      <c r="W110" s="46">
        <f t="shared" ref="W110" si="147">W$6+$D109</f>
        <v>5.8000000000000003E-2</v>
      </c>
      <c r="X110" s="46">
        <f t="shared" ref="X110" si="148">X$6+$D109</f>
        <v>5.8000000000000003E-2</v>
      </c>
      <c r="Y110" s="46">
        <f t="shared" ref="Y110" si="149">Y$6+$D109</f>
        <v>5.8000000000000003E-2</v>
      </c>
      <c r="Z110" s="46">
        <f t="shared" ref="Z110" si="150">Z$6+$D109</f>
        <v>5.8000000000000003E-2</v>
      </c>
      <c r="AA110" s="46">
        <f t="shared" ref="AA110" si="151">AA$6+$D109</f>
        <v>5.8000000000000003E-2</v>
      </c>
      <c r="AB110" s="46">
        <f t="shared" ref="AB110" si="152">AB$6+$D109</f>
        <v>5.8000000000000003E-2</v>
      </c>
    </row>
    <row r="111" spans="1:28" x14ac:dyDescent="0.25">
      <c r="A111" s="4"/>
      <c r="B111" s="2" t="s">
        <v>62</v>
      </c>
      <c r="C111" s="5" t="s">
        <v>1</v>
      </c>
      <c r="D111" s="29">
        <v>0.01</v>
      </c>
      <c r="H111" s="3">
        <f t="shared" ref="H111" si="153">-H108*$D111</f>
        <v>8000000</v>
      </c>
    </row>
    <row r="112" spans="1:28" s="4" customFormat="1" x14ac:dyDescent="0.25">
      <c r="B112" s="4" t="s">
        <v>6</v>
      </c>
      <c r="C112" s="5" t="s">
        <v>1</v>
      </c>
      <c r="D112" s="22">
        <v>0.2</v>
      </c>
      <c r="G112" s="5"/>
    </row>
    <row r="113" spans="1:28" s="4" customFormat="1" x14ac:dyDescent="0.25">
      <c r="B113" s="4" t="s">
        <v>8</v>
      </c>
      <c r="C113" s="5"/>
      <c r="D113" s="13">
        <f t="shared" ref="D113" si="154">SUM(H113:AB113)</f>
        <v>160000000</v>
      </c>
      <c r="G113" s="5"/>
      <c r="H113" s="6">
        <f t="shared" ref="H113" si="155">IF(H$4-$H$4=$D104,$D107*$D112,0)</f>
        <v>0</v>
      </c>
      <c r="I113" s="6">
        <f t="shared" ref="I113" si="156">IF(I$4-$H$4=$D104,$D107*$D112,0)</f>
        <v>0</v>
      </c>
      <c r="J113" s="6">
        <f t="shared" ref="J113" si="157">IF(J$4-$H$4=$D104,$D107*$D112,0)</f>
        <v>0</v>
      </c>
      <c r="K113" s="6">
        <f t="shared" ref="K113" si="158">IF(K$4-$H$4=$D104,$D107*$D112,0)</f>
        <v>0</v>
      </c>
      <c r="L113" s="6">
        <f t="shared" ref="L113" si="159">IF(L$4-$H$4=$D104,$D107*$D112,0)</f>
        <v>0</v>
      </c>
      <c r="M113" s="6">
        <f t="shared" ref="M113" si="160">IF(M$4-$H$4=$D104,$D107*$D112,0)</f>
        <v>0</v>
      </c>
      <c r="N113" s="6">
        <f t="shared" ref="N113" si="161">IF(N$4-$H$4=$D104,$D107*$D112,0)</f>
        <v>0</v>
      </c>
      <c r="O113" s="6">
        <f t="shared" ref="O113" si="162">IF(O$4-$H$4=$D104,$D107*$D112,0)</f>
        <v>0</v>
      </c>
      <c r="P113" s="6">
        <f t="shared" ref="P113" si="163">IF(P$4-$H$4=$D104,$D107*$D112,0)</f>
        <v>0</v>
      </c>
      <c r="Q113" s="6">
        <f t="shared" ref="Q113" si="164">IF(Q$4-$H$4=$D104,$D107*$D112,0)</f>
        <v>0</v>
      </c>
      <c r="R113" s="6">
        <f t="shared" ref="R113" si="165">IF(R$4-$H$4=$D104,$D107*$D112,0)</f>
        <v>0</v>
      </c>
      <c r="S113" s="6">
        <f t="shared" ref="S113" si="166">IF(S$4-$H$4=$D104,$D107*$D112,0)</f>
        <v>0</v>
      </c>
      <c r="T113" s="6">
        <f t="shared" ref="T113" si="167">IF(T$4-$H$4=$D104,$D107*$D112,0)</f>
        <v>0</v>
      </c>
      <c r="U113" s="6">
        <f t="shared" ref="U113" si="168">IF(U$4-$H$4=$D104,$D107*$D112,0)</f>
        <v>0</v>
      </c>
      <c r="V113" s="6">
        <f t="shared" ref="V113" si="169">IF(V$4-$H$4=$D104,$D107*$D112,0)</f>
        <v>0</v>
      </c>
      <c r="W113" s="6">
        <f t="shared" ref="W113" si="170">IF(W$4-$H$4=$D104,$D107*$D112,0)</f>
        <v>0</v>
      </c>
      <c r="X113" s="6">
        <f t="shared" ref="X113" si="171">IF(X$4-$H$4=$D104,$D107*$D112,0)</f>
        <v>0</v>
      </c>
      <c r="Y113" s="6">
        <f t="shared" ref="Y113" si="172">IF(Y$4-$H$4=$D104,$D107*$D112,0)</f>
        <v>0</v>
      </c>
      <c r="Z113" s="6">
        <f t="shared" ref="Z113" si="173">IF(Z$4-$H$4=$D104,$D107*$D112,0)</f>
        <v>0</v>
      </c>
      <c r="AA113" s="6">
        <f t="shared" ref="AA113" si="174">IF(AA$4-$H$4=$D104,$D107*$D112,0)</f>
        <v>0</v>
      </c>
      <c r="AB113" s="6">
        <f t="shared" ref="AB113" si="175">IF(AB$4-$H$4=$D104,$D107*$D112,0)</f>
        <v>160000000</v>
      </c>
    </row>
    <row r="114" spans="1:28" x14ac:dyDescent="0.25">
      <c r="A114" s="4"/>
    </row>
    <row r="115" spans="1:28" s="57" customFormat="1" x14ac:dyDescent="0.25">
      <c r="A115" s="53"/>
      <c r="B115" s="57" t="s">
        <v>16</v>
      </c>
      <c r="C115" s="58"/>
      <c r="D115" s="59">
        <f t="shared" ref="D115:D117" si="176">SUM(H115:AB115)</f>
        <v>1097911895.0950413</v>
      </c>
      <c r="G115" s="60"/>
      <c r="H115" s="61">
        <f t="shared" ref="H115:AB115" si="177">IF(AND(H$4-$H$4&gt;0,H$4-$H$4&lt;=$D104),$D107*(1-$D112)*H110*POWER(1+H110,$D104)/(POWER(1+H110,$D104)-1),0)</f>
        <v>0</v>
      </c>
      <c r="I115" s="61">
        <f t="shared" si="177"/>
        <v>54895594.754752092</v>
      </c>
      <c r="J115" s="61">
        <f t="shared" si="177"/>
        <v>54895594.754752092</v>
      </c>
      <c r="K115" s="61">
        <f t="shared" si="177"/>
        <v>54895594.754752092</v>
      </c>
      <c r="L115" s="61">
        <f t="shared" si="177"/>
        <v>54895594.754752092</v>
      </c>
      <c r="M115" s="61">
        <f t="shared" si="177"/>
        <v>54895594.754752092</v>
      </c>
      <c r="N115" s="61">
        <f t="shared" si="177"/>
        <v>54895594.754752092</v>
      </c>
      <c r="O115" s="61">
        <f t="shared" si="177"/>
        <v>54895594.754752092</v>
      </c>
      <c r="P115" s="61">
        <f t="shared" si="177"/>
        <v>54895594.754752092</v>
      </c>
      <c r="Q115" s="61">
        <f t="shared" si="177"/>
        <v>54895594.754752092</v>
      </c>
      <c r="R115" s="61">
        <f t="shared" si="177"/>
        <v>54895594.754752092</v>
      </c>
      <c r="S115" s="61">
        <f t="shared" si="177"/>
        <v>54895594.754752092</v>
      </c>
      <c r="T115" s="61">
        <f t="shared" si="177"/>
        <v>54895594.754752092</v>
      </c>
      <c r="U115" s="61">
        <f t="shared" si="177"/>
        <v>54895594.754752092</v>
      </c>
      <c r="V115" s="61">
        <f t="shared" si="177"/>
        <v>54895594.754752092</v>
      </c>
      <c r="W115" s="61">
        <f t="shared" si="177"/>
        <v>54895594.754752092</v>
      </c>
      <c r="X115" s="61">
        <f t="shared" si="177"/>
        <v>54895594.754752092</v>
      </c>
      <c r="Y115" s="61">
        <f t="shared" si="177"/>
        <v>54895594.754752092</v>
      </c>
      <c r="Z115" s="61">
        <f t="shared" si="177"/>
        <v>54895594.754752092</v>
      </c>
      <c r="AA115" s="61">
        <f t="shared" si="177"/>
        <v>54895594.754752092</v>
      </c>
      <c r="AB115" s="61">
        <f t="shared" si="177"/>
        <v>54895594.754752092</v>
      </c>
    </row>
    <row r="116" spans="1:28" s="4" customFormat="1" x14ac:dyDescent="0.25">
      <c r="B116" s="35" t="s">
        <v>17</v>
      </c>
      <c r="C116" s="33"/>
      <c r="D116" s="51">
        <f t="shared" si="176"/>
        <v>643511895.09504175</v>
      </c>
      <c r="E116" s="35"/>
      <c r="F116" s="35"/>
      <c r="G116" s="33"/>
      <c r="H116" s="37">
        <f>IF(AND(H$4-$H$4&gt;0,H$4-$H$4&lt;=$D104),($D107-SUM($G117:G117))*H110,0)</f>
        <v>0</v>
      </c>
      <c r="I116" s="37">
        <f>IF(AND(I$4-$H$4&gt;0,I$4-$H$4&lt;=$D104),($D107-SUM($G117:H117))*I110,0)</f>
        <v>46400000</v>
      </c>
      <c r="J116" s="37">
        <f>IF(AND(J$4-$H$4&gt;0,J$4-$H$4&lt;=$D104),($D107-SUM($G117:I117))*J110,0)</f>
        <v>45369015.504224382</v>
      </c>
      <c r="K116" s="37">
        <f>IF(AND(K$4-$H$4&gt;0,K$4-$H$4&lt;=$D104),($D107-SUM($G117:J117))*K110,0)</f>
        <v>44278233.907693774</v>
      </c>
      <c r="L116" s="37">
        <f>IF(AND(L$4-$H$4&gt;0,L$4-$H$4&lt;=$D104),($D107-SUM($G117:K117))*L110,0)</f>
        <v>43124186.978564397</v>
      </c>
      <c r="M116" s="37">
        <f>IF(AND(M$4-$H$4&gt;0,M$4-$H$4&lt;=$D104),($D107-SUM($G117:L117))*M110,0)</f>
        <v>41903205.327545501</v>
      </c>
      <c r="N116" s="37">
        <f>IF(AND(N$4-$H$4&gt;0,N$4-$H$4&lt;=$D104),($D107-SUM($G117:M117))*N110,0)</f>
        <v>40611406.740767524</v>
      </c>
      <c r="O116" s="37">
        <f>IF(AND(O$4-$H$4&gt;0,O$4-$H$4&lt;=$D104),($D107-SUM($G117:N117))*O110,0)</f>
        <v>39244683.835956417</v>
      </c>
      <c r="P116" s="37">
        <f>IF(AND(P$4-$H$4&gt;0,P$4-$H$4&lt;=$D104),($D107-SUM($G117:O117))*P110,0)</f>
        <v>37798691.002666272</v>
      </c>
      <c r="Q116" s="37">
        <f>IF(AND(Q$4-$H$4&gt;0,Q$4-$H$4&lt;=$D104),($D107-SUM($G117:P117))*Q110,0)</f>
        <v>36268830.585045293</v>
      </c>
      <c r="R116" s="37">
        <f>IF(AND(R$4-$H$4&gt;0,R$4-$H$4&lt;=$D104),($D107-SUM($G117:Q117))*R110,0)</f>
        <v>34650238.263202295</v>
      </c>
      <c r="S116" s="37">
        <f>IF(AND(S$4-$H$4&gt;0,S$4-$H$4&lt;=$D104),($D107-SUM($G117:R117))*S110,0)</f>
        <v>32937767.586692404</v>
      </c>
      <c r="T116" s="37">
        <f>IF(AND(T$4-$H$4&gt;0,T$4-$H$4&lt;=$D104),($D107-SUM($G117:S117))*T110,0)</f>
        <v>31125973.610944945</v>
      </c>
      <c r="U116" s="37">
        <f>IF(AND(U$4-$H$4&gt;0,U$4-$H$4&lt;=$D104),($D107-SUM($G117:T117))*U110,0)</f>
        <v>29209095.584604129</v>
      </c>
      <c r="V116" s="37">
        <f>IF(AND(V$4-$H$4&gt;0,V$4-$H$4&lt;=$D104),($D107-SUM($G117:U117))*V110,0)</f>
        <v>27181038.632735547</v>
      </c>
      <c r="W116" s="37">
        <f>IF(AND(W$4-$H$4&gt;0,W$4-$H$4&lt;=$D104),($D107-SUM($G117:V117))*W110,0)</f>
        <v>25035354.377658587</v>
      </c>
      <c r="X116" s="37">
        <f>IF(AND(X$4-$H$4&gt;0,X$4-$H$4&lt;=$D104),($D107-SUM($G117:W117))*X110,0)</f>
        <v>22765220.435787164</v>
      </c>
      <c r="Y116" s="37">
        <f>IF(AND(Y$4-$H$4&gt;0,Y$4-$H$4&lt;=$D104),($D107-SUM($G117:X117))*Y110,0)</f>
        <v>20363418.725287203</v>
      </c>
      <c r="Z116" s="37">
        <f>IF(AND(Z$4-$H$4&gt;0,Z$4-$H$4&lt;=$D104),($D107-SUM($G117:Y117))*Z110,0)</f>
        <v>17822312.515578236</v>
      </c>
      <c r="AA116" s="37">
        <f>IF(AND(AA$4-$H$4&gt;0,AA$4-$H$4&lt;=$D104),($D107-SUM($G117:Z117))*AA110,0)</f>
        <v>15133822.145706154</v>
      </c>
      <c r="AB116" s="37">
        <f>IF(AND(AB$4-$H$4&gt;0,AB$4-$H$4&lt;=$D104),($D107-SUM($G117:AA117))*AB110,0)</f>
        <v>12289399.334381487</v>
      </c>
    </row>
    <row r="117" spans="1:28" s="4" customFormat="1" x14ac:dyDescent="0.25">
      <c r="B117" s="35" t="s">
        <v>14</v>
      </c>
      <c r="C117" s="33"/>
      <c r="D117" s="51">
        <f t="shared" si="176"/>
        <v>640000000</v>
      </c>
      <c r="E117" s="35"/>
      <c r="F117" s="35"/>
      <c r="G117" s="33"/>
      <c r="H117" s="37">
        <f>IF(H$4=$D104,$D107*(1-$D112)-SUM($G117:G117),IF(AND(H$4-$H$4&gt;0,H$4-$H$4&lt;=$D104),H115-IF(AND(H$4-$H$4&gt;0,H$4-$H$4&lt;=$D104),($D107-$D113-SUM($G117:G117))*H110,0),0))</f>
        <v>0</v>
      </c>
      <c r="I117" s="37">
        <f>IF(I$4=$D104,$D107*(1-$D112)-SUM($G117:H117),IF(AND(I$4-$H$4&gt;0,I$4-$H$4&lt;=$D104),I115-IF(AND(I$4-$H$4&gt;0,I$4-$H$4&lt;=$D104),($D107-$D113-SUM($G117:H117))*I110,0),0))</f>
        <v>17775594.754752092</v>
      </c>
      <c r="J117" s="37">
        <f>IF(J$4=$D104,$D107*(1-$D112)-SUM($G117:I117),IF(AND(J$4-$H$4&gt;0,J$4-$H$4&lt;=$D104),J115-IF(AND(J$4-$H$4&gt;0,J$4-$H$4&lt;=$D104),($D107-$D113-SUM($G117:I117))*J110,0),0))</f>
        <v>18806579.25052771</v>
      </c>
      <c r="K117" s="37">
        <f>IF(K$4=$D104,$D107*(1-$D112)-SUM($G117:J117),IF(AND(K$4-$H$4&gt;0,K$4-$H$4&lt;=$D104),K115-IF(AND(K$4-$H$4&gt;0,K$4-$H$4&lt;=$D104),($D107-$D113-SUM($G117:J117))*K110,0),0))</f>
        <v>19897360.847058319</v>
      </c>
      <c r="L117" s="37">
        <f>IF(L$4=$D104,$D107*(1-$D112)-SUM($G117:K117),IF(AND(L$4-$H$4&gt;0,L$4-$H$4&lt;=$D104),L115-IF(AND(L$4-$H$4&gt;0,L$4-$H$4&lt;=$D104),($D107-$D113-SUM($G117:K117))*L110,0),0))</f>
        <v>21051407.776187696</v>
      </c>
      <c r="M117" s="37">
        <f>IF(M$4=$D104,$D107*(1-$D112)-SUM($G117:L117),IF(AND(M$4-$H$4&gt;0,M$4-$H$4&lt;=$D104),M115-IF(AND(M$4-$H$4&gt;0,M$4-$H$4&lt;=$D104),($D107-$D113-SUM($G117:L117))*M110,0),0))</f>
        <v>22272389.427206591</v>
      </c>
      <c r="N117" s="37">
        <f>IF(N$4=$D104,$D107*(1-$D112)-SUM($G117:M117),IF(AND(N$4-$H$4&gt;0,N$4-$H$4&lt;=$D104),N115-IF(AND(N$4-$H$4&gt;0,N$4-$H$4&lt;=$D104),($D107-$D113-SUM($G117:M117))*N110,0),0))</f>
        <v>23564188.013984568</v>
      </c>
      <c r="O117" s="37">
        <f>IF(O$4=$D104,$D107*(1-$D112)-SUM($G117:N117),IF(AND(O$4-$H$4&gt;0,O$4-$H$4&lt;=$D104),O115-IF(AND(O$4-$H$4&gt;0,O$4-$H$4&lt;=$D104),($D107-$D113-SUM($G117:N117))*O110,0),0))</f>
        <v>24930910.918795675</v>
      </c>
      <c r="P117" s="37">
        <f>IF(P$4=$D104,$D107*(1-$D112)-SUM($G117:O117),IF(AND(P$4-$H$4&gt;0,P$4-$H$4&lt;=$D104),P115-IF(AND(P$4-$H$4&gt;0,P$4-$H$4&lt;=$D104),($D107-$D113-SUM($G117:O117))*P110,0),0))</f>
        <v>26376903.752085824</v>
      </c>
      <c r="Q117" s="37">
        <f>IF(Q$4=$D104,$D107*(1-$D112)-SUM($G117:P117),IF(AND(Q$4-$H$4&gt;0,Q$4-$H$4&lt;=$D104),Q115-IF(AND(Q$4-$H$4&gt;0,Q$4-$H$4&lt;=$D104),($D107-$D113-SUM($G117:P117))*Q110,0),0))</f>
        <v>27906764.169706803</v>
      </c>
      <c r="R117" s="37">
        <f>IF(R$4=$D104,$D107*(1-$D112)-SUM($G117:Q117),IF(AND(R$4-$H$4&gt;0,R$4-$H$4&lt;=$D104),R115-IF(AND(R$4-$H$4&gt;0,R$4-$H$4&lt;=$D104),($D107-$D113-SUM($G117:Q117))*R110,0),0))</f>
        <v>29525356.491549797</v>
      </c>
      <c r="S117" s="37">
        <f>IF(S$4=$D104,$D107*(1-$D112)-SUM($G117:R117),IF(AND(S$4-$H$4&gt;0,S$4-$H$4&lt;=$D104),S115-IF(AND(S$4-$H$4&gt;0,S$4-$H$4&lt;=$D104),($D107-$D113-SUM($G117:R117))*S110,0),0))</f>
        <v>31237827.168059688</v>
      </c>
      <c r="T117" s="37">
        <f>IF(T$4=$D104,$D107*(1-$D112)-SUM($G117:S117),IF(AND(T$4-$H$4&gt;0,T$4-$H$4&lt;=$D104),T115-IF(AND(T$4-$H$4&gt;0,T$4-$H$4&lt;=$D104),($D107-$D113-SUM($G117:S117))*T110,0),0))</f>
        <v>33049621.143807147</v>
      </c>
      <c r="U117" s="37">
        <f>IF(U$4=$D104,$D107*(1-$D112)-SUM($G117:T117),IF(AND(U$4-$H$4&gt;0,U$4-$H$4&lt;=$D104),U115-IF(AND(U$4-$H$4&gt;0,U$4-$H$4&lt;=$D104),($D107-$D113-SUM($G117:T117))*U110,0),0))</f>
        <v>34966499.170147963</v>
      </c>
      <c r="V117" s="37">
        <f>IF(V$4=$D104,$D107*(1-$D112)-SUM($G117:U117),IF(AND(V$4-$H$4&gt;0,V$4-$H$4&lt;=$D104),V115-IF(AND(V$4-$H$4&gt;0,V$4-$H$4&lt;=$D104),($D107-$D113-SUM($G117:U117))*V110,0),0))</f>
        <v>36994556.122016549</v>
      </c>
      <c r="W117" s="37">
        <f>IF(W$4=$D104,$D107*(1-$D112)-SUM($G117:V117),IF(AND(W$4-$H$4&gt;0,W$4-$H$4&lt;=$D104),W115-IF(AND(W$4-$H$4&gt;0,W$4-$H$4&lt;=$D104),($D107-$D113-SUM($G117:V117))*W110,0),0))</f>
        <v>39140240.377093509</v>
      </c>
      <c r="X117" s="37">
        <f>IF(X$4=$D104,$D107*(1-$D112)-SUM($G117:W117),IF(AND(X$4-$H$4&gt;0,X$4-$H$4&lt;=$D104),X115-IF(AND(X$4-$H$4&gt;0,X$4-$H$4&lt;=$D104),($D107-$D113-SUM($G117:W117))*X110,0),0))</f>
        <v>41410374.318964928</v>
      </c>
      <c r="Y117" s="37">
        <f>IF(Y$4=$D104,$D107*(1-$D112)-SUM($G117:X117),IF(AND(Y$4-$H$4&gt;0,Y$4-$H$4&lt;=$D104),Y115-IF(AND(Y$4-$H$4&gt;0,Y$4-$H$4&lt;=$D104),($D107-$D113-SUM($G117:X117))*Y110,0),0))</f>
        <v>43812176.029464893</v>
      </c>
      <c r="Z117" s="37">
        <f>IF(Z$4=$D104,$D107*(1-$D112)-SUM($G117:Y117),IF(AND(Z$4-$H$4&gt;0,Z$4-$H$4&lt;=$D104),Z115-IF(AND(Z$4-$H$4&gt;0,Z$4-$H$4&lt;=$D104),($D107-$D113-SUM($G117:Y117))*Z110,0),0))</f>
        <v>46353282.239173859</v>
      </c>
      <c r="AA117" s="37">
        <f>IF(AA$4=$D104,$D107*(1-$D112)-SUM($G117:Z117),IF(AND(AA$4-$H$4&gt;0,AA$4-$H$4&lt;=$D104),AA115-IF(AND(AA$4-$H$4&gt;0,AA$4-$H$4&lt;=$D104),($D107-$D113-SUM($G117:Z117))*AA110,0),0))</f>
        <v>49041772.609045938</v>
      </c>
      <c r="AB117" s="37">
        <f>IF(AB$4=$D104,$D107*(1-$D112)-SUM($G117:AA117),IF(AND(AB$4-$H$4&gt;0,AB$4-$H$4&lt;=$D104),AB115-IF(AND(AB$4-$H$4&gt;0,AB$4-$H$4&lt;=$D104),($D107-$D113-SUM($G117:AA117))*AB110,0),0))</f>
        <v>51886195.42037046</v>
      </c>
    </row>
    <row r="118" spans="1:28" x14ac:dyDescent="0.25">
      <c r="A118" s="4"/>
    </row>
    <row r="119" spans="1:28" s="47" customFormat="1" x14ac:dyDescent="0.25">
      <c r="B119" s="47" t="s">
        <v>20</v>
      </c>
      <c r="C119" s="48"/>
      <c r="D119" s="49"/>
      <c r="G119" s="48" t="s">
        <v>1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0</v>
      </c>
      <c r="U119" s="50">
        <v>0</v>
      </c>
      <c r="V119" s="50">
        <v>0</v>
      </c>
      <c r="W119" s="50">
        <v>0</v>
      </c>
      <c r="X119" s="50">
        <v>0</v>
      </c>
      <c r="Y119" s="50">
        <v>0</v>
      </c>
      <c r="Z119" s="50">
        <v>0</v>
      </c>
      <c r="AA119" s="50">
        <v>0</v>
      </c>
      <c r="AB119" s="50">
        <v>0</v>
      </c>
    </row>
    <row r="120" spans="1:28" x14ac:dyDescent="0.25">
      <c r="A120" s="4"/>
    </row>
    <row r="121" spans="1:28" s="4" customFormat="1" x14ac:dyDescent="0.25">
      <c r="B121" s="35" t="s">
        <v>63</v>
      </c>
      <c r="C121" s="33"/>
      <c r="D121" s="51">
        <f>SUM(H121:AB121)</f>
        <v>133333333.33333334</v>
      </c>
      <c r="E121" s="35"/>
      <c r="F121" s="35"/>
      <c r="G121" s="33"/>
      <c r="H121" s="37">
        <f>$D$7*(H117+H113)/(1+$D$7)</f>
        <v>0</v>
      </c>
      <c r="I121" s="37">
        <f t="shared" ref="I121:AB121" si="178">$D$7*(I117+I113)/(1+$D$7)</f>
        <v>2962599.1257920158</v>
      </c>
      <c r="J121" s="37">
        <f t="shared" si="178"/>
        <v>3134429.8750879518</v>
      </c>
      <c r="K121" s="37">
        <f t="shared" si="178"/>
        <v>3316226.8078430532</v>
      </c>
      <c r="L121" s="37">
        <f t="shared" si="178"/>
        <v>3508567.9626979493</v>
      </c>
      <c r="M121" s="37">
        <f t="shared" si="178"/>
        <v>3712064.9045344321</v>
      </c>
      <c r="N121" s="37">
        <f t="shared" si="178"/>
        <v>3927364.6689974284</v>
      </c>
      <c r="O121" s="37">
        <f t="shared" si="178"/>
        <v>4155151.8197992793</v>
      </c>
      <c r="P121" s="37">
        <f t="shared" si="178"/>
        <v>4396150.6253476385</v>
      </c>
      <c r="Q121" s="37">
        <f t="shared" si="178"/>
        <v>4651127.3616178008</v>
      </c>
      <c r="R121" s="37">
        <f t="shared" si="178"/>
        <v>4920892.7485916335</v>
      </c>
      <c r="S121" s="37">
        <f t="shared" si="178"/>
        <v>5206304.5280099483</v>
      </c>
      <c r="T121" s="37">
        <f t="shared" si="178"/>
        <v>5508270.1906345254</v>
      </c>
      <c r="U121" s="37">
        <f t="shared" si="178"/>
        <v>5827749.8616913278</v>
      </c>
      <c r="V121" s="37">
        <f t="shared" si="178"/>
        <v>6165759.3536694255</v>
      </c>
      <c r="W121" s="37">
        <f t="shared" si="178"/>
        <v>6523373.3961822521</v>
      </c>
      <c r="X121" s="37">
        <f t="shared" si="178"/>
        <v>6901729.053160822</v>
      </c>
      <c r="Y121" s="37">
        <f t="shared" si="178"/>
        <v>7302029.3382441485</v>
      </c>
      <c r="Z121" s="37">
        <f t="shared" si="178"/>
        <v>7725547.0398623114</v>
      </c>
      <c r="AA121" s="37">
        <f t="shared" si="178"/>
        <v>8173628.7681743242</v>
      </c>
      <c r="AB121" s="37">
        <f t="shared" si="178"/>
        <v>35314365.903395079</v>
      </c>
    </row>
    <row r="122" spans="1:28" x14ac:dyDescent="0.25">
      <c r="A122" s="4"/>
    </row>
    <row r="123" spans="1:28" s="4" customFormat="1" x14ac:dyDescent="0.25">
      <c r="B123" s="4" t="s">
        <v>44</v>
      </c>
      <c r="C123" s="5"/>
      <c r="D123" s="13">
        <f t="shared" ref="D123" si="179">SUM(H123:AB123)</f>
        <v>651511895.09504163</v>
      </c>
      <c r="G123" s="5"/>
      <c r="H123" s="6">
        <f t="shared" ref="H123:AB123" si="180">H108+H111+H113+H117+H116+H119</f>
        <v>-792000000</v>
      </c>
      <c r="I123" s="6">
        <f t="shared" si="180"/>
        <v>64175594.754752092</v>
      </c>
      <c r="J123" s="6">
        <f t="shared" si="180"/>
        <v>64175594.754752092</v>
      </c>
      <c r="K123" s="6">
        <f t="shared" si="180"/>
        <v>64175594.754752092</v>
      </c>
      <c r="L123" s="6">
        <f t="shared" si="180"/>
        <v>64175594.754752092</v>
      </c>
      <c r="M123" s="6">
        <f t="shared" si="180"/>
        <v>64175594.754752092</v>
      </c>
      <c r="N123" s="6">
        <f t="shared" si="180"/>
        <v>64175594.754752092</v>
      </c>
      <c r="O123" s="6">
        <f t="shared" si="180"/>
        <v>64175594.754752092</v>
      </c>
      <c r="P123" s="6">
        <f t="shared" si="180"/>
        <v>64175594.7547521</v>
      </c>
      <c r="Q123" s="6">
        <f t="shared" si="180"/>
        <v>64175594.7547521</v>
      </c>
      <c r="R123" s="6">
        <f t="shared" si="180"/>
        <v>64175594.754752092</v>
      </c>
      <c r="S123" s="6">
        <f t="shared" si="180"/>
        <v>64175594.754752092</v>
      </c>
      <c r="T123" s="6">
        <f t="shared" si="180"/>
        <v>64175594.754752092</v>
      </c>
      <c r="U123" s="6">
        <f t="shared" si="180"/>
        <v>64175594.754752092</v>
      </c>
      <c r="V123" s="6">
        <f t="shared" si="180"/>
        <v>64175594.7547521</v>
      </c>
      <c r="W123" s="6">
        <f t="shared" si="180"/>
        <v>64175594.7547521</v>
      </c>
      <c r="X123" s="6">
        <f t="shared" si="180"/>
        <v>64175594.754752092</v>
      </c>
      <c r="Y123" s="6">
        <f t="shared" si="180"/>
        <v>64175594.7547521</v>
      </c>
      <c r="Z123" s="6">
        <f t="shared" si="180"/>
        <v>64175594.7547521</v>
      </c>
      <c r="AA123" s="6">
        <f t="shared" si="180"/>
        <v>64175594.754752092</v>
      </c>
      <c r="AB123" s="6">
        <f t="shared" si="180"/>
        <v>224175594.75475195</v>
      </c>
    </row>
    <row r="124" spans="1:28" s="9" customFormat="1" ht="13.8" x14ac:dyDescent="0.3">
      <c r="A124" s="4"/>
      <c r="B124" s="55" t="str">
        <f t="shared" ref="B124" si="181">"Эффективная ставка кредитного продукта-"&amp;A103</f>
        <v>Эффективная ставка кредитного продукта-5</v>
      </c>
      <c r="C124" s="11"/>
      <c r="D124" s="56">
        <f t="shared" ref="D124" si="182">IRR(H123:AB123)</f>
        <v>5.9134417819996177E-2</v>
      </c>
      <c r="G124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B169"/>
  <sheetViews>
    <sheetView showGridLines="0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I3" sqref="I3"/>
    </sheetView>
  </sheetViews>
  <sheetFormatPr defaultRowHeight="12" x14ac:dyDescent="0.25"/>
  <cols>
    <col min="1" max="1" width="9.6640625" style="2" customWidth="1"/>
    <col min="2" max="2" width="52.6640625" style="2" bestFit="1" customWidth="1"/>
    <col min="3" max="3" width="2.77734375" style="1" customWidth="1"/>
    <col min="4" max="4" width="12.6640625" style="12" customWidth="1"/>
    <col min="5" max="6" width="2.77734375" style="2" customWidth="1"/>
    <col min="7" max="7" width="2.77734375" style="5" customWidth="1"/>
    <col min="8" max="28" width="13.109375" style="2" customWidth="1"/>
    <col min="29" max="16384" width="8.88671875" style="2"/>
  </cols>
  <sheetData>
    <row r="1" spans="1:28" s="44" customFormat="1" ht="13.8" x14ac:dyDescent="0.3">
      <c r="B1" s="44" t="s">
        <v>54</v>
      </c>
      <c r="C1" s="18"/>
      <c r="D1" s="45"/>
      <c r="G1" s="18"/>
    </row>
    <row r="2" spans="1:28" s="4" customFormat="1" x14ac:dyDescent="0.25">
      <c r="C2" s="5"/>
      <c r="D2" s="15"/>
      <c r="G2" s="5" t="s">
        <v>1</v>
      </c>
      <c r="H2" s="4" t="s">
        <v>23</v>
      </c>
      <c r="I2" s="20">
        <v>2022</v>
      </c>
      <c r="J2" s="4">
        <f t="shared" ref="J2:L2" si="0">I2+1</f>
        <v>2023</v>
      </c>
      <c r="K2" s="4">
        <f t="shared" si="0"/>
        <v>2024</v>
      </c>
      <c r="L2" s="4">
        <f t="shared" si="0"/>
        <v>2025</v>
      </c>
      <c r="M2" s="4">
        <f t="shared" ref="M2" si="1">L2+1</f>
        <v>2026</v>
      </c>
      <c r="N2" s="4">
        <f t="shared" ref="N2" si="2">M2+1</f>
        <v>2027</v>
      </c>
      <c r="O2" s="4">
        <f t="shared" ref="O2" si="3">N2+1</f>
        <v>2028</v>
      </c>
      <c r="P2" s="4">
        <f t="shared" ref="P2" si="4">O2+1</f>
        <v>2029</v>
      </c>
      <c r="Q2" s="4">
        <f t="shared" ref="Q2" si="5">P2+1</f>
        <v>2030</v>
      </c>
      <c r="R2" s="4">
        <f t="shared" ref="R2" si="6">Q2+1</f>
        <v>2031</v>
      </c>
      <c r="S2" s="4">
        <f t="shared" ref="S2" si="7">R2+1</f>
        <v>2032</v>
      </c>
      <c r="T2" s="4">
        <f t="shared" ref="T2" si="8">S2+1</f>
        <v>2033</v>
      </c>
      <c r="U2" s="4">
        <f t="shared" ref="U2" si="9">T2+1</f>
        <v>2034</v>
      </c>
      <c r="V2" s="4">
        <f t="shared" ref="V2" si="10">U2+1</f>
        <v>2035</v>
      </c>
      <c r="W2" s="4">
        <f t="shared" ref="W2" si="11">V2+1</f>
        <v>2036</v>
      </c>
      <c r="X2" s="4">
        <f t="shared" ref="X2" si="12">W2+1</f>
        <v>2037</v>
      </c>
      <c r="Y2" s="4">
        <f t="shared" ref="Y2" si="13">X2+1</f>
        <v>2038</v>
      </c>
      <c r="Z2" s="4">
        <f t="shared" ref="Z2" si="14">Y2+1</f>
        <v>2039</v>
      </c>
      <c r="AA2" s="4">
        <f t="shared" ref="AA2" si="15">Z2+1</f>
        <v>2040</v>
      </c>
      <c r="AB2" s="4">
        <f t="shared" ref="AB2" si="16">AA2+1</f>
        <v>2041</v>
      </c>
    </row>
    <row r="3" spans="1:28" s="4" customFormat="1" x14ac:dyDescent="0.25">
      <c r="B3" s="4" t="s">
        <v>24</v>
      </c>
      <c r="C3" s="5"/>
      <c r="D3" s="15" t="s">
        <v>30</v>
      </c>
      <c r="G3" s="5"/>
      <c r="H3" s="4" t="s">
        <v>22</v>
      </c>
    </row>
    <row r="4" spans="1:28" s="4" customFormat="1" x14ac:dyDescent="0.25">
      <c r="C4" s="5"/>
      <c r="D4" s="15"/>
      <c r="G4" s="5"/>
      <c r="H4" s="4">
        <v>0</v>
      </c>
      <c r="I4" s="4">
        <f>H4+1</f>
        <v>1</v>
      </c>
      <c r="J4" s="4">
        <f t="shared" ref="J4:L4" si="17">I4+1</f>
        <v>2</v>
      </c>
      <c r="K4" s="4">
        <f t="shared" si="17"/>
        <v>3</v>
      </c>
      <c r="L4" s="4">
        <f t="shared" si="17"/>
        <v>4</v>
      </c>
      <c r="M4" s="4">
        <f t="shared" ref="M4" si="18">L4+1</f>
        <v>5</v>
      </c>
      <c r="N4" s="4">
        <f t="shared" ref="N4" si="19">M4+1</f>
        <v>6</v>
      </c>
      <c r="O4" s="4">
        <f t="shared" ref="O4" si="20">N4+1</f>
        <v>7</v>
      </c>
      <c r="P4" s="4">
        <f t="shared" ref="P4" si="21">O4+1</f>
        <v>8</v>
      </c>
      <c r="Q4" s="4">
        <f t="shared" ref="Q4" si="22">P4+1</f>
        <v>9</v>
      </c>
      <c r="R4" s="4">
        <f t="shared" ref="R4" si="23">Q4+1</f>
        <v>10</v>
      </c>
      <c r="S4" s="4">
        <f t="shared" ref="S4" si="24">R4+1</f>
        <v>11</v>
      </c>
      <c r="T4" s="4">
        <f t="shared" ref="T4" si="25">S4+1</f>
        <v>12</v>
      </c>
      <c r="U4" s="4">
        <f t="shared" ref="U4" si="26">T4+1</f>
        <v>13</v>
      </c>
      <c r="V4" s="4">
        <f t="shared" ref="V4" si="27">U4+1</f>
        <v>14</v>
      </c>
      <c r="W4" s="4">
        <f t="shared" ref="W4" si="28">V4+1</f>
        <v>15</v>
      </c>
      <c r="X4" s="4">
        <f t="shared" ref="X4" si="29">W4+1</f>
        <v>16</v>
      </c>
      <c r="Y4" s="4">
        <f t="shared" ref="Y4" si="30">X4+1</f>
        <v>17</v>
      </c>
      <c r="Z4" s="4">
        <f t="shared" ref="Z4" si="31">Y4+1</f>
        <v>18</v>
      </c>
      <c r="AA4" s="4">
        <f t="shared" ref="AA4" si="32">Z4+1</f>
        <v>19</v>
      </c>
      <c r="AB4" s="4">
        <f t="shared" ref="AB4" si="33">AA4+1</f>
        <v>20</v>
      </c>
    </row>
    <row r="5" spans="1:28" x14ac:dyDescent="0.25">
      <c r="A5" s="41"/>
      <c r="B5" s="41"/>
    </row>
    <row r="6" spans="1:28" s="4" customFormat="1" x14ac:dyDescent="0.25">
      <c r="B6" s="4" t="s">
        <v>21</v>
      </c>
      <c r="C6" s="5"/>
      <c r="D6" s="15"/>
      <c r="G6" s="5" t="s">
        <v>1</v>
      </c>
      <c r="H6" s="7"/>
      <c r="I6" s="25">
        <v>0.05</v>
      </c>
      <c r="J6" s="25">
        <f>I6</f>
        <v>0.05</v>
      </c>
      <c r="K6" s="25">
        <f t="shared" ref="K6:L6" si="34">J6</f>
        <v>0.05</v>
      </c>
      <c r="L6" s="25">
        <f t="shared" si="34"/>
        <v>0.05</v>
      </c>
      <c r="M6" s="25">
        <f t="shared" ref="M6" si="35">L6</f>
        <v>0.05</v>
      </c>
      <c r="N6" s="25">
        <f t="shared" ref="N6" si="36">M6</f>
        <v>0.05</v>
      </c>
      <c r="O6" s="25">
        <f t="shared" ref="O6" si="37">N6</f>
        <v>0.05</v>
      </c>
      <c r="P6" s="25">
        <f t="shared" ref="P6" si="38">O6</f>
        <v>0.05</v>
      </c>
      <c r="Q6" s="25">
        <f t="shared" ref="Q6" si="39">P6</f>
        <v>0.05</v>
      </c>
      <c r="R6" s="25">
        <f t="shared" ref="R6" si="40">Q6</f>
        <v>0.05</v>
      </c>
      <c r="S6" s="25">
        <f t="shared" ref="S6" si="41">R6</f>
        <v>0.05</v>
      </c>
      <c r="T6" s="25">
        <f t="shared" ref="T6" si="42">S6</f>
        <v>0.05</v>
      </c>
      <c r="U6" s="25">
        <f t="shared" ref="U6" si="43">T6</f>
        <v>0.05</v>
      </c>
      <c r="V6" s="25">
        <f t="shared" ref="V6" si="44">U6</f>
        <v>0.05</v>
      </c>
      <c r="W6" s="25">
        <f t="shared" ref="W6" si="45">V6</f>
        <v>0.05</v>
      </c>
      <c r="X6" s="25">
        <f t="shared" ref="X6" si="46">W6</f>
        <v>0.05</v>
      </c>
      <c r="Y6" s="25">
        <f t="shared" ref="Y6" si="47">X6</f>
        <v>0.05</v>
      </c>
      <c r="Z6" s="25">
        <f t="shared" ref="Z6" si="48">Y6</f>
        <v>0.05</v>
      </c>
      <c r="AA6" s="25">
        <f t="shared" ref="AA6" si="49">Z6</f>
        <v>0.05</v>
      </c>
      <c r="AB6" s="25">
        <f t="shared" ref="AB6" si="50">AA6</f>
        <v>0.05</v>
      </c>
    </row>
    <row r="7" spans="1:28" x14ac:dyDescent="0.25">
      <c r="B7" s="4" t="s">
        <v>39</v>
      </c>
      <c r="C7" s="1" t="s">
        <v>1</v>
      </c>
      <c r="D7" s="19">
        <v>0.2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x14ac:dyDescent="0.25">
      <c r="A8" s="42"/>
      <c r="B8" s="42" t="s">
        <v>61</v>
      </c>
    </row>
    <row r="9" spans="1:28" x14ac:dyDescent="0.25">
      <c r="B9" s="4" t="s">
        <v>42</v>
      </c>
      <c r="C9" s="5" t="s">
        <v>1</v>
      </c>
      <c r="D9" s="23">
        <v>800000000</v>
      </c>
      <c r="H9" s="6"/>
    </row>
    <row r="11" spans="1:28" ht="13.8" x14ac:dyDescent="0.3">
      <c r="A11" s="54">
        <v>1</v>
      </c>
      <c r="B11" s="10" t="str">
        <f>"Кредитное/лизинговое предложение-"&amp;A11</f>
        <v>Кредитное/лизинговое предложение-1</v>
      </c>
    </row>
    <row r="12" spans="1:28" s="4" customFormat="1" x14ac:dyDescent="0.25">
      <c r="B12" s="4" t="s">
        <v>7</v>
      </c>
      <c r="C12" s="5" t="s">
        <v>1</v>
      </c>
      <c r="D12" s="23">
        <v>15</v>
      </c>
      <c r="G12" s="5"/>
      <c r="H12" s="2">
        <f>IF(AND(H$4-$H$4&gt;0,H$4-$H$4&lt;=$D12),1,0)</f>
        <v>0</v>
      </c>
      <c r="I12" s="2">
        <f>IF(AND(I$4-$H$4&gt;0,I$4-$H$4&lt;=$D12),1,0)</f>
        <v>1</v>
      </c>
      <c r="J12" s="2">
        <f>IF(AND(J$4-$H$4&gt;0,J$4-$H$4&lt;=$D12),1,0)</f>
        <v>1</v>
      </c>
      <c r="K12" s="2">
        <f>IF(AND(K$4-$H$4&gt;0,K$4-$H$4&lt;=$D12),1,0)</f>
        <v>1</v>
      </c>
      <c r="L12" s="2">
        <f>IF(AND(L$4-$H$4&gt;0,L$4-$H$4&lt;=$D12),1,0)</f>
        <v>1</v>
      </c>
      <c r="M12" s="2">
        <f t="shared" ref="M12:AB12" si="51">IF(AND(M$4-$H$4&gt;0,M$4-$H$4&lt;=$D12),1,0)</f>
        <v>1</v>
      </c>
      <c r="N12" s="2">
        <f t="shared" si="51"/>
        <v>1</v>
      </c>
      <c r="O12" s="2">
        <f t="shared" si="51"/>
        <v>1</v>
      </c>
      <c r="P12" s="2">
        <f t="shared" si="51"/>
        <v>1</v>
      </c>
      <c r="Q12" s="2">
        <f t="shared" si="51"/>
        <v>1</v>
      </c>
      <c r="R12" s="2">
        <f t="shared" si="51"/>
        <v>1</v>
      </c>
      <c r="S12" s="2">
        <f t="shared" si="51"/>
        <v>1</v>
      </c>
      <c r="T12" s="2">
        <f t="shared" si="51"/>
        <v>1</v>
      </c>
      <c r="U12" s="2">
        <f t="shared" si="51"/>
        <v>1</v>
      </c>
      <c r="V12" s="2">
        <f t="shared" si="51"/>
        <v>1</v>
      </c>
      <c r="W12" s="2">
        <f t="shared" si="51"/>
        <v>1</v>
      </c>
      <c r="X12" s="2">
        <f t="shared" si="51"/>
        <v>0</v>
      </c>
      <c r="Y12" s="2">
        <f t="shared" si="51"/>
        <v>0</v>
      </c>
      <c r="Z12" s="2">
        <f t="shared" si="51"/>
        <v>0</v>
      </c>
      <c r="AA12" s="2">
        <f t="shared" si="51"/>
        <v>0</v>
      </c>
      <c r="AB12" s="2">
        <f t="shared" si="51"/>
        <v>0</v>
      </c>
    </row>
    <row r="13" spans="1:28" x14ac:dyDescent="0.25">
      <c r="A13" s="4"/>
    </row>
    <row r="14" spans="1:28" x14ac:dyDescent="0.25">
      <c r="A14" s="4"/>
      <c r="B14" s="2" t="s">
        <v>43</v>
      </c>
      <c r="C14" s="5" t="s">
        <v>1</v>
      </c>
      <c r="D14" s="43">
        <v>1</v>
      </c>
      <c r="K14" s="4"/>
    </row>
    <row r="15" spans="1:28" s="4" customFormat="1" x14ac:dyDescent="0.25">
      <c r="B15" s="4" t="s">
        <v>5</v>
      </c>
      <c r="C15" s="5"/>
      <c r="D15" s="13">
        <f>$D$9*D14</f>
        <v>800000000</v>
      </c>
      <c r="G15" s="5"/>
      <c r="I15" s="8"/>
    </row>
    <row r="16" spans="1:28" s="4" customFormat="1" x14ac:dyDescent="0.25">
      <c r="B16" s="4" t="s">
        <v>4</v>
      </c>
      <c r="C16" s="5"/>
      <c r="D16" s="15"/>
      <c r="G16" s="5"/>
      <c r="H16" s="6">
        <f>-D15</f>
        <v>-800000000</v>
      </c>
    </row>
    <row r="17" spans="1:28" x14ac:dyDescent="0.25">
      <c r="A17" s="4"/>
      <c r="B17" s="2" t="s">
        <v>2</v>
      </c>
      <c r="C17" s="5" t="s">
        <v>1</v>
      </c>
      <c r="D17" s="29">
        <v>1.2E-2</v>
      </c>
    </row>
    <row r="18" spans="1:28" s="4" customFormat="1" x14ac:dyDescent="0.25">
      <c r="B18" s="35" t="s">
        <v>3</v>
      </c>
      <c r="C18" s="33"/>
      <c r="D18" s="36"/>
      <c r="E18" s="35"/>
      <c r="F18" s="35"/>
      <c r="G18" s="33"/>
      <c r="H18" s="46"/>
      <c r="I18" s="46">
        <f>I$6+$D17</f>
        <v>6.2E-2</v>
      </c>
      <c r="J18" s="46">
        <f>J$6+$D17</f>
        <v>6.2E-2</v>
      </c>
      <c r="K18" s="46">
        <f>K$6+$D17</f>
        <v>6.2E-2</v>
      </c>
      <c r="L18" s="46">
        <f>L$6+$D17</f>
        <v>6.2E-2</v>
      </c>
      <c r="M18" s="46">
        <f t="shared" ref="M18:AB18" si="52">M$6+$D17</f>
        <v>6.2E-2</v>
      </c>
      <c r="N18" s="46">
        <f t="shared" si="52"/>
        <v>6.2E-2</v>
      </c>
      <c r="O18" s="46">
        <f t="shared" si="52"/>
        <v>6.2E-2</v>
      </c>
      <c r="P18" s="46">
        <f t="shared" si="52"/>
        <v>6.2E-2</v>
      </c>
      <c r="Q18" s="46">
        <f t="shared" si="52"/>
        <v>6.2E-2</v>
      </c>
      <c r="R18" s="46">
        <f t="shared" si="52"/>
        <v>6.2E-2</v>
      </c>
      <c r="S18" s="46">
        <f t="shared" si="52"/>
        <v>6.2E-2</v>
      </c>
      <c r="T18" s="46">
        <f t="shared" si="52"/>
        <v>6.2E-2</v>
      </c>
      <c r="U18" s="46">
        <f t="shared" si="52"/>
        <v>6.2E-2</v>
      </c>
      <c r="V18" s="46">
        <f t="shared" si="52"/>
        <v>6.2E-2</v>
      </c>
      <c r="W18" s="46">
        <f t="shared" si="52"/>
        <v>6.2E-2</v>
      </c>
      <c r="X18" s="46">
        <f t="shared" si="52"/>
        <v>6.2E-2</v>
      </c>
      <c r="Y18" s="46">
        <f t="shared" si="52"/>
        <v>6.2E-2</v>
      </c>
      <c r="Z18" s="46">
        <f t="shared" si="52"/>
        <v>6.2E-2</v>
      </c>
      <c r="AA18" s="46">
        <f t="shared" si="52"/>
        <v>6.2E-2</v>
      </c>
      <c r="AB18" s="46">
        <f t="shared" si="52"/>
        <v>6.2E-2</v>
      </c>
    </row>
    <row r="19" spans="1:28" x14ac:dyDescent="0.25">
      <c r="A19" s="4"/>
      <c r="B19" s="2" t="s">
        <v>62</v>
      </c>
      <c r="C19" s="5" t="s">
        <v>1</v>
      </c>
      <c r="D19" s="29">
        <v>0.01</v>
      </c>
      <c r="H19" s="3">
        <f>-H16*$D19</f>
        <v>8000000</v>
      </c>
    </row>
    <row r="20" spans="1:28" s="4" customFormat="1" x14ac:dyDescent="0.25">
      <c r="B20" s="4" t="s">
        <v>6</v>
      </c>
      <c r="C20" s="5" t="s">
        <v>1</v>
      </c>
      <c r="D20" s="22">
        <v>0.25</v>
      </c>
      <c r="G20" s="5"/>
    </row>
    <row r="21" spans="1:28" s="4" customFormat="1" x14ac:dyDescent="0.25">
      <c r="B21" s="4" t="s">
        <v>8</v>
      </c>
      <c r="C21" s="5"/>
      <c r="D21" s="13">
        <f>SUM(H21:AB21)</f>
        <v>200000000</v>
      </c>
      <c r="G21" s="5"/>
      <c r="H21" s="6">
        <f t="shared" ref="H21:L21" si="53">IF(H$4-$H$4=$D12,$D15*$D20,0)</f>
        <v>0</v>
      </c>
      <c r="I21" s="6">
        <f t="shared" si="53"/>
        <v>0</v>
      </c>
      <c r="J21" s="6">
        <f t="shared" si="53"/>
        <v>0</v>
      </c>
      <c r="K21" s="6">
        <f t="shared" si="53"/>
        <v>0</v>
      </c>
      <c r="L21" s="6">
        <f t="shared" si="53"/>
        <v>0</v>
      </c>
      <c r="M21" s="6">
        <f t="shared" ref="M21" si="54">IF(M$4-$H$4=$D12,$D15*$D20,0)</f>
        <v>0</v>
      </c>
      <c r="N21" s="6">
        <f t="shared" ref="N21" si="55">IF(N$4-$H$4=$D12,$D15*$D20,0)</f>
        <v>0</v>
      </c>
      <c r="O21" s="6">
        <f t="shared" ref="O21" si="56">IF(O$4-$H$4=$D12,$D15*$D20,0)</f>
        <v>0</v>
      </c>
      <c r="P21" s="6">
        <f t="shared" ref="P21" si="57">IF(P$4-$H$4=$D12,$D15*$D20,0)</f>
        <v>0</v>
      </c>
      <c r="Q21" s="6">
        <f t="shared" ref="Q21" si="58">IF(Q$4-$H$4=$D12,$D15*$D20,0)</f>
        <v>0</v>
      </c>
      <c r="R21" s="6">
        <f t="shared" ref="R21" si="59">IF(R$4-$H$4=$D12,$D15*$D20,0)</f>
        <v>0</v>
      </c>
      <c r="S21" s="6">
        <f t="shared" ref="S21" si="60">IF(S$4-$H$4=$D12,$D15*$D20,0)</f>
        <v>0</v>
      </c>
      <c r="T21" s="6">
        <f t="shared" ref="T21" si="61">IF(T$4-$H$4=$D12,$D15*$D20,0)</f>
        <v>0</v>
      </c>
      <c r="U21" s="6">
        <f t="shared" ref="U21" si="62">IF(U$4-$H$4=$D12,$D15*$D20,0)</f>
        <v>0</v>
      </c>
      <c r="V21" s="6">
        <f t="shared" ref="V21" si="63">IF(V$4-$H$4=$D12,$D15*$D20,0)</f>
        <v>0</v>
      </c>
      <c r="W21" s="6">
        <f t="shared" ref="W21" si="64">IF(W$4-$H$4=$D12,$D15*$D20,0)</f>
        <v>200000000</v>
      </c>
      <c r="X21" s="6">
        <f t="shared" ref="X21" si="65">IF(X$4-$H$4=$D12,$D15*$D20,0)</f>
        <v>0</v>
      </c>
      <c r="Y21" s="6">
        <f t="shared" ref="Y21" si="66">IF(Y$4-$H$4=$D12,$D15*$D20,0)</f>
        <v>0</v>
      </c>
      <c r="Z21" s="6">
        <f t="shared" ref="Z21" si="67">IF(Z$4-$H$4=$D12,$D15*$D20,0)</f>
        <v>0</v>
      </c>
      <c r="AA21" s="6">
        <f t="shared" ref="AA21" si="68">IF(AA$4-$H$4=$D12,$D15*$D20,0)</f>
        <v>0</v>
      </c>
      <c r="AB21" s="6">
        <f t="shared" ref="AB21" si="69">IF(AB$4-$H$4=$D12,$D15*$D20,0)</f>
        <v>0</v>
      </c>
    </row>
    <row r="22" spans="1:28" x14ac:dyDescent="0.25">
      <c r="A22" s="4"/>
    </row>
    <row r="23" spans="1:28" x14ac:dyDescent="0.25">
      <c r="A23" s="53">
        <v>1</v>
      </c>
      <c r="B23" s="2" t="s">
        <v>9</v>
      </c>
      <c r="C23" s="5" t="s">
        <v>1</v>
      </c>
      <c r="D23" s="23">
        <v>0</v>
      </c>
    </row>
    <row r="24" spans="1:28" x14ac:dyDescent="0.25">
      <c r="A24" s="53">
        <v>2</v>
      </c>
      <c r="B24" s="30" t="s">
        <v>10</v>
      </c>
      <c r="C24" s="33" t="s">
        <v>1</v>
      </c>
      <c r="D24" s="40">
        <v>1</v>
      </c>
    </row>
    <row r="25" spans="1:28" x14ac:dyDescent="0.25">
      <c r="A25" s="53">
        <v>3</v>
      </c>
      <c r="B25" s="2" t="s">
        <v>11</v>
      </c>
      <c r="C25" s="5" t="s">
        <v>1</v>
      </c>
      <c r="D25" s="23">
        <v>0</v>
      </c>
    </row>
    <row r="26" spans="1:28" s="4" customFormat="1" x14ac:dyDescent="0.25">
      <c r="A26" s="4">
        <v>1</v>
      </c>
      <c r="B26" s="4" t="s">
        <v>13</v>
      </c>
      <c r="C26" s="5"/>
      <c r="D26" s="16" t="str">
        <f>IF(SUM(D23:D25)=1,"","ОШИБКА!!!")</f>
        <v/>
      </c>
      <c r="G26" s="5"/>
      <c r="H26" s="6">
        <f>IF(AND(H$4-$H$4&gt;0,H$4-$H$4&lt;=$D12),$D15*(1-$D20)/$D12,0)</f>
        <v>0</v>
      </c>
      <c r="I26" s="6">
        <f>IF(AND(I$4-$H$4&gt;0,I$4-$H$4&lt;=$D12),$D15*(1-$D20)/$D12,0)</f>
        <v>40000000</v>
      </c>
      <c r="J26" s="6">
        <f>IF(AND(J$4-$H$4&gt;0,J$4-$H$4&lt;=$D12),$D15*(1-$D20)/$D12,0)</f>
        <v>40000000</v>
      </c>
      <c r="K26" s="6">
        <f>IF(AND(K$4-$H$4&gt;0,K$4-$H$4&lt;=$D12),$D15*(1-$D20)/$D12,0)</f>
        <v>40000000</v>
      </c>
      <c r="L26" s="6">
        <f>IF(AND(L$4-$H$4&gt;0,L$4-$H$4&lt;=$D12),$D15*(1-$D20)/$D12,0)</f>
        <v>40000000</v>
      </c>
      <c r="M26" s="6">
        <f t="shared" ref="M26:AB26" si="70">IF(AND(M$4-$H$4&gt;0,M$4-$H$4&lt;=$D12),$D15*(1-$D20)/$D12,0)</f>
        <v>40000000</v>
      </c>
      <c r="N26" s="6">
        <f t="shared" si="70"/>
        <v>40000000</v>
      </c>
      <c r="O26" s="6">
        <f t="shared" si="70"/>
        <v>40000000</v>
      </c>
      <c r="P26" s="6">
        <f t="shared" si="70"/>
        <v>40000000</v>
      </c>
      <c r="Q26" s="6">
        <f t="shared" si="70"/>
        <v>40000000</v>
      </c>
      <c r="R26" s="6">
        <f t="shared" si="70"/>
        <v>40000000</v>
      </c>
      <c r="S26" s="6">
        <f t="shared" si="70"/>
        <v>40000000</v>
      </c>
      <c r="T26" s="6">
        <f t="shared" si="70"/>
        <v>40000000</v>
      </c>
      <c r="U26" s="6">
        <f t="shared" si="70"/>
        <v>40000000</v>
      </c>
      <c r="V26" s="6">
        <f t="shared" si="70"/>
        <v>40000000</v>
      </c>
      <c r="W26" s="6">
        <f t="shared" si="70"/>
        <v>40000000</v>
      </c>
      <c r="X26" s="6">
        <f t="shared" si="70"/>
        <v>0</v>
      </c>
      <c r="Y26" s="6">
        <f t="shared" si="70"/>
        <v>0</v>
      </c>
      <c r="Z26" s="6">
        <f t="shared" si="70"/>
        <v>0</v>
      </c>
      <c r="AA26" s="6">
        <f t="shared" si="70"/>
        <v>0</v>
      </c>
      <c r="AB26" s="6">
        <f t="shared" si="70"/>
        <v>0</v>
      </c>
    </row>
    <row r="27" spans="1:28" x14ac:dyDescent="0.25">
      <c r="A27" s="4">
        <v>2</v>
      </c>
      <c r="B27" s="30" t="s">
        <v>16</v>
      </c>
      <c r="C27" s="31"/>
      <c r="D27" s="32"/>
      <c r="E27" s="30"/>
      <c r="F27" s="30"/>
      <c r="G27" s="33"/>
      <c r="H27" s="34">
        <f>IF(AND(H$4-$H$4&gt;0,H$4-$H$4&lt;=$D12),$D15*(1-$D20)*H18*POWER(1+H18,$D12)/(POWER(1+H18,$D12)-1),0)</f>
        <v>0</v>
      </c>
      <c r="I27" s="34">
        <f>IF(AND(I$4-$H$4&gt;0,I$4-$H$4&lt;=$D12),$D15*(1-$D20)*I18*POWER(1+I18,$D12)/(POWER(1+I18,$D12)-1),0)</f>
        <v>62587491.818384685</v>
      </c>
      <c r="J27" s="34">
        <f>IF(AND(J$4-$H$4&gt;0,J$4-$H$4&lt;=$D12),$D15*(1-$D20)*J18*POWER(1+J18,$D12)/(POWER(1+J18,$D12)-1),0)</f>
        <v>62587491.818384685</v>
      </c>
      <c r="K27" s="34">
        <f>IF(AND(K$4-$H$4&gt;0,K$4-$H$4&lt;=$D12),$D15*(1-$D20)*K18*POWER(1+K18,$D12)/(POWER(1+K18,$D12)-1),0)</f>
        <v>62587491.818384685</v>
      </c>
      <c r="L27" s="34">
        <f>IF(AND(L$4-$H$4&gt;0,L$4-$H$4&lt;=$D12),$D15*(1-$D20)*L18*POWER(1+L18,$D12)/(POWER(1+L18,$D12)-1),0)</f>
        <v>62587491.818384685</v>
      </c>
      <c r="M27" s="34">
        <f t="shared" ref="M27:AB27" si="71">IF(AND(M$4-$H$4&gt;0,M$4-$H$4&lt;=$D12),$D15*(1-$D20)*M18*POWER(1+M18,$D12)/(POWER(1+M18,$D12)-1),0)</f>
        <v>62587491.818384685</v>
      </c>
      <c r="N27" s="34">
        <f t="shared" si="71"/>
        <v>62587491.818384685</v>
      </c>
      <c r="O27" s="34">
        <f t="shared" si="71"/>
        <v>62587491.818384685</v>
      </c>
      <c r="P27" s="34">
        <f t="shared" si="71"/>
        <v>62587491.818384685</v>
      </c>
      <c r="Q27" s="34">
        <f t="shared" si="71"/>
        <v>62587491.818384685</v>
      </c>
      <c r="R27" s="34">
        <f t="shared" si="71"/>
        <v>62587491.818384685</v>
      </c>
      <c r="S27" s="34">
        <f t="shared" si="71"/>
        <v>62587491.818384685</v>
      </c>
      <c r="T27" s="34">
        <f t="shared" si="71"/>
        <v>62587491.818384685</v>
      </c>
      <c r="U27" s="34">
        <f t="shared" si="71"/>
        <v>62587491.818384685</v>
      </c>
      <c r="V27" s="34">
        <f t="shared" si="71"/>
        <v>62587491.818384685</v>
      </c>
      <c r="W27" s="34">
        <f t="shared" si="71"/>
        <v>62587491.818384685</v>
      </c>
      <c r="X27" s="34">
        <f t="shared" si="71"/>
        <v>0</v>
      </c>
      <c r="Y27" s="34">
        <f t="shared" si="71"/>
        <v>0</v>
      </c>
      <c r="Z27" s="34">
        <f t="shared" si="71"/>
        <v>0</v>
      </c>
      <c r="AA27" s="34">
        <f t="shared" si="71"/>
        <v>0</v>
      </c>
      <c r="AB27" s="34">
        <f t="shared" si="71"/>
        <v>0</v>
      </c>
    </row>
    <row r="28" spans="1:28" x14ac:dyDescent="0.25">
      <c r="A28" s="4">
        <v>2</v>
      </c>
      <c r="B28" s="30" t="s">
        <v>17</v>
      </c>
      <c r="C28" s="31"/>
      <c r="D28" s="32"/>
      <c r="E28" s="30"/>
      <c r="F28" s="30"/>
      <c r="G28" s="33"/>
      <c r="H28" s="34">
        <f>IF(AND(H$4-$H$4&gt;0,H$4-$H$4&lt;=$D12),($D15-SUM($G29:G29))*H18,)</f>
        <v>0</v>
      </c>
      <c r="I28" s="34">
        <f>IF(AND(I$4-$H$4&gt;0,I$4-$H$4&lt;=$D12),($D15-SUM($G29:H29))*I18,)</f>
        <v>49600000</v>
      </c>
      <c r="J28" s="34">
        <f>IF(AND(J$4-$H$4&gt;0,J$4-$H$4&lt;=$D12),($D15-SUM($G29:I29))*J18,)</f>
        <v>48794775.507260151</v>
      </c>
      <c r="K28" s="34">
        <f>IF(AND(K$4-$H$4&gt;0,K$4-$H$4&lt;=$D12),($D15-SUM($G29:J29))*K18,)</f>
        <v>47939627.095970429</v>
      </c>
      <c r="L28" s="34">
        <f>IF(AND(L$4-$H$4&gt;0,L$4-$H$4&lt;=$D12),($D15-SUM($G29:K29))*L18,)</f>
        <v>47031459.483180746</v>
      </c>
      <c r="M28" s="34">
        <f>IF(AND(M$4-$H$4&gt;0,M$4-$H$4&lt;=$D12),($D15-SUM($G29:L29))*M18,)</f>
        <v>46066985.478398107</v>
      </c>
      <c r="N28" s="34">
        <f>IF(AND(N$4-$H$4&gt;0,N$4-$H$4&lt;=$D12),($D15-SUM($G29:M29))*N18,)</f>
        <v>45042714.08531893</v>
      </c>
      <c r="O28" s="34">
        <f>IF(AND(O$4-$H$4&gt;0,O$4-$H$4&lt;=$D12),($D15-SUM($G29:N29))*O18,)</f>
        <v>43954937.865868852</v>
      </c>
      <c r="P28" s="34">
        <f>IF(AND(P$4-$H$4&gt;0,P$4-$H$4&lt;=$D12),($D15-SUM($G29:O29))*P18,)</f>
        <v>42799719.520812869</v>
      </c>
      <c r="Q28" s="34">
        <f>IF(AND(Q$4-$H$4&gt;0,Q$4-$H$4&lt;=$D12),($D15-SUM($G29:P29))*Q18,)</f>
        <v>41572877.638363421</v>
      </c>
      <c r="R28" s="34">
        <f>IF(AND(R$4-$H$4&gt;0,R$4-$H$4&lt;=$D12),($D15-SUM($G29:Q29))*R18,)</f>
        <v>40269971.559202105</v>
      </c>
      <c r="S28" s="34">
        <f>IF(AND(S$4-$H$4&gt;0,S$4-$H$4&lt;=$D12),($D15-SUM($G29:R29))*S18,)</f>
        <v>38886285.30313278</v>
      </c>
      <c r="T28" s="34">
        <f>IF(AND(T$4-$H$4&gt;0,T$4-$H$4&lt;=$D12),($D15-SUM($G29:S29))*T18,)</f>
        <v>37416810.499187164</v>
      </c>
      <c r="U28" s="34">
        <f>IF(AND(U$4-$H$4&gt;0,U$4-$H$4&lt;=$D12),($D15-SUM($G29:T29))*U18,)</f>
        <v>35856228.257396922</v>
      </c>
      <c r="V28" s="34">
        <f>IF(AND(V$4-$H$4&gt;0,V$4-$H$4&lt;=$D12),($D15-SUM($G29:U29))*V18,)</f>
        <v>34198889.916615672</v>
      </c>
      <c r="W28" s="34">
        <f>IF(AND(W$4-$H$4&gt;0,W$4-$H$4&lt;=$D12),($D15-SUM($G29:V29))*W18,)</f>
        <v>32438796.598706</v>
      </c>
      <c r="X28" s="34">
        <f>IF(AND(X$4-$H$4&gt;0,X$4-$H$4&lt;=$D12),($D15-SUM($G29:W29))*X18,)</f>
        <v>0</v>
      </c>
      <c r="Y28" s="34">
        <f>IF(AND(Y$4-$H$4&gt;0,Y$4-$H$4&lt;=$D12),($D15-SUM($G29:X29))*Y18,)</f>
        <v>0</v>
      </c>
      <c r="Z28" s="34">
        <f>IF(AND(Z$4-$H$4&gt;0,Z$4-$H$4&lt;=$D12),($D15-SUM($G29:Y29))*Z18,)</f>
        <v>0</v>
      </c>
      <c r="AA28" s="34">
        <f>IF(AND(AA$4-$H$4&gt;0,AA$4-$H$4&lt;=$D12),($D15-SUM($G29:Z29))*AA18,)</f>
        <v>0</v>
      </c>
      <c r="AB28" s="34">
        <f>IF(AND(AB$4-$H$4&gt;0,AB$4-$H$4&lt;=$D12),($D15-SUM($G29:AA29))*AB18,)</f>
        <v>0</v>
      </c>
    </row>
    <row r="29" spans="1:28" s="4" customFormat="1" x14ac:dyDescent="0.25">
      <c r="A29" s="4">
        <v>2</v>
      </c>
      <c r="B29" s="35" t="s">
        <v>14</v>
      </c>
      <c r="C29" s="33"/>
      <c r="D29" s="36"/>
      <c r="E29" s="35"/>
      <c r="F29" s="35"/>
      <c r="G29" s="33"/>
      <c r="H29" s="37">
        <f>IF(H$4=$D12,$D15*(1-$D20)-SUM($G29:G29),IF(AND(H$4-$H$4&gt;0,H$4-$H$4&lt;=$D12),H27-H28,0))</f>
        <v>0</v>
      </c>
      <c r="I29" s="37">
        <f>IF(I$4=$D12,$D15*(1-$D20)-SUM($G29:H29),IF(AND(I$4-$H$4&gt;0,I$4-$H$4&lt;=$D12),I27-I28,0))</f>
        <v>12987491.818384685</v>
      </c>
      <c r="J29" s="37">
        <f>IF(J$4=$D12,$D15*(1-$D20)-SUM($G29:I29),IF(AND(J$4-$H$4&gt;0,J$4-$H$4&lt;=$D12),J27-J28,0))</f>
        <v>13792716.311124533</v>
      </c>
      <c r="K29" s="37">
        <f>IF(K$4=$D12,$D15*(1-$D20)-SUM($G29:J29),IF(AND(K$4-$H$4&gt;0,K$4-$H$4&lt;=$D12),K27-K28,0))</f>
        <v>14647864.722414255</v>
      </c>
      <c r="L29" s="37">
        <f>IF(L$4=$D12,$D15*(1-$D20)-SUM($G29:K29),IF(AND(L$4-$H$4&gt;0,L$4-$H$4&lt;=$D12),L27-L28,0))</f>
        <v>15556032.335203938</v>
      </c>
      <c r="M29" s="37">
        <f>IF(M$4=$D12,$D15*(1-$D20)-SUM($G29:L29),IF(AND(M$4-$H$4&gt;0,M$4-$H$4&lt;=$D12),M27-M28,0))</f>
        <v>16520506.339986578</v>
      </c>
      <c r="N29" s="37">
        <f>IF(N$4=$D12,$D15*(1-$D20)-SUM($G29:M29),IF(AND(N$4-$H$4&gt;0,N$4-$H$4&lt;=$D12),N27-N28,0))</f>
        <v>17544777.733065754</v>
      </c>
      <c r="O29" s="37">
        <f>IF(O$4=$D12,$D15*(1-$D20)-SUM($G29:N29),IF(AND(O$4-$H$4&gt;0,O$4-$H$4&lt;=$D12),O27-O28,0))</f>
        <v>18632553.952515833</v>
      </c>
      <c r="P29" s="37">
        <f>IF(P$4=$D12,$D15*(1-$D20)-SUM($G29:O29),IF(AND(P$4-$H$4&gt;0,P$4-$H$4&lt;=$D12),P27-P28,0))</f>
        <v>19787772.297571816</v>
      </c>
      <c r="Q29" s="37">
        <f>IF(Q$4=$D12,$D15*(1-$D20)-SUM($G29:P29),IF(AND(Q$4-$H$4&gt;0,Q$4-$H$4&lt;=$D12),Q27-Q28,0))</f>
        <v>21014614.180021264</v>
      </c>
      <c r="R29" s="37">
        <f>IF(R$4=$D12,$D15*(1-$D20)-SUM($G29:Q29),IF(AND(R$4-$H$4&gt;0,R$4-$H$4&lt;=$D12),R27-R28,0))</f>
        <v>22317520.25918258</v>
      </c>
      <c r="S29" s="37">
        <f>IF(S$4=$D12,$D15*(1-$D20)-SUM($G29:R29),IF(AND(S$4-$H$4&gt;0,S$4-$H$4&lt;=$D12),S27-S28,0))</f>
        <v>23701206.515251905</v>
      </c>
      <c r="T29" s="37">
        <f>IF(T$4=$D12,$D15*(1-$D20)-SUM($G29:S29),IF(AND(T$4-$H$4&gt;0,T$4-$H$4&lt;=$D12),T27-T28,0))</f>
        <v>25170681.319197521</v>
      </c>
      <c r="U29" s="37">
        <f>IF(U$4=$D12,$D15*(1-$D20)-SUM($G29:T29),IF(AND(U$4-$H$4&gt;0,U$4-$H$4&lt;=$D12),U27-U28,0))</f>
        <v>26731263.560987763</v>
      </c>
      <c r="V29" s="37">
        <f>IF(V$4=$D12,$D15*(1-$D20)-SUM($G29:U29),IF(AND(V$4-$H$4&gt;0,V$4-$H$4&lt;=$D12),V27-V28,0))</f>
        <v>28388601.901769012</v>
      </c>
      <c r="W29" s="37">
        <f>IF(W$4=$D12,$D15*(1-$D20)-SUM($G29:V29),IF(AND(W$4-$H$4&gt;0,W$4-$H$4&lt;=$D12),W27-W28,0))</f>
        <v>323206396.7533226</v>
      </c>
      <c r="X29" s="37">
        <f>IF(X$4=$D12,$D15*(1-$D20)-SUM($G29:W29),IF(AND(X$4-$H$4&gt;0,X$4-$H$4&lt;=$D12),X27-X28,0))</f>
        <v>0</v>
      </c>
      <c r="Y29" s="37">
        <f>IF(Y$4=$D12,$D15*(1-$D20)-SUM($G29:X29),IF(AND(Y$4-$H$4&gt;0,Y$4-$H$4&lt;=$D12),Y27-Y28,0))</f>
        <v>0</v>
      </c>
      <c r="Z29" s="37">
        <f>IF(Z$4=$D12,$D15*(1-$D20)-SUM($G29:Y29),IF(AND(Z$4-$H$4&gt;0,Z$4-$H$4&lt;=$D12),Z27-Z28,0))</f>
        <v>0</v>
      </c>
      <c r="AA29" s="37">
        <f>IF(AA$4=$D12,$D15*(1-$D20)-SUM($G29:Z29),IF(AND(AA$4-$H$4&gt;0,AA$4-$H$4&lt;=$D12),AA27-AA28,0))</f>
        <v>0</v>
      </c>
      <c r="AB29" s="37">
        <f>IF(AB$4=$D12,$D15*(1-$D20)-SUM($G29:AA29),IF(AND(AB$4-$H$4&gt;0,AB$4-$H$4&lt;=$D12),AB27-AB28,0))</f>
        <v>0</v>
      </c>
    </row>
    <row r="30" spans="1:28" x14ac:dyDescent="0.25">
      <c r="A30" s="4">
        <v>3</v>
      </c>
      <c r="B30" s="2" t="s">
        <v>64</v>
      </c>
      <c r="G30" s="5" t="s">
        <v>1</v>
      </c>
      <c r="H30" s="24">
        <f>IF(AND(H$4-$H$4&gt;0,H$4-$H$4&lt;=$D12),2*H$4*(1-$D20)/($D12*($D12+1)),0)</f>
        <v>0</v>
      </c>
      <c r="I30" s="24">
        <f>IF(AND(I$4-$H$4&gt;0,I$4-$H$4&lt;=$D12),2*I$4*(1-$D20)/($D12*($D12+1)),0)</f>
        <v>6.2500000000000003E-3</v>
      </c>
      <c r="J30" s="24">
        <f>IF(AND(J$4-$H$4&gt;0,J$4-$H$4&lt;=$D12),2*J$4*(1-$D20)/($D12*($D12+1)),0)</f>
        <v>1.2500000000000001E-2</v>
      </c>
      <c r="K30" s="24">
        <f>IF(AND(K$4-$H$4&gt;0,K$4-$H$4&lt;=$D12),2*K$4*(1-$D20)/($D12*($D12+1)),0)</f>
        <v>1.8749999999999999E-2</v>
      </c>
      <c r="L30" s="24">
        <f>IF(AND(L$4-$H$4&gt;0,L$4-$H$4&lt;=$D12),2*L$4*(1-$D20)/($D12*($D12+1)),0)</f>
        <v>2.5000000000000001E-2</v>
      </c>
      <c r="M30" s="24">
        <f t="shared" ref="M30:AB30" si="72">IF(AND(M$4-$H$4&gt;0,M$4-$H$4&lt;=$D12),2*M$4*(1-$D20)/($D12*($D12+1)),0)</f>
        <v>3.125E-2</v>
      </c>
      <c r="N30" s="24">
        <f t="shared" si="72"/>
        <v>3.7499999999999999E-2</v>
      </c>
      <c r="O30" s="24">
        <f t="shared" si="72"/>
        <v>4.3749999999999997E-2</v>
      </c>
      <c r="P30" s="24">
        <f t="shared" si="72"/>
        <v>0.05</v>
      </c>
      <c r="Q30" s="24">
        <f t="shared" si="72"/>
        <v>5.6250000000000001E-2</v>
      </c>
      <c r="R30" s="24">
        <f t="shared" si="72"/>
        <v>6.25E-2</v>
      </c>
      <c r="S30" s="24">
        <f t="shared" si="72"/>
        <v>6.8750000000000006E-2</v>
      </c>
      <c r="T30" s="24">
        <f t="shared" si="72"/>
        <v>7.4999999999999997E-2</v>
      </c>
      <c r="U30" s="24">
        <f t="shared" si="72"/>
        <v>8.1250000000000003E-2</v>
      </c>
      <c r="V30" s="24">
        <f t="shared" si="72"/>
        <v>8.7499999999999994E-2</v>
      </c>
      <c r="W30" s="24">
        <f t="shared" si="72"/>
        <v>9.375E-2</v>
      </c>
      <c r="X30" s="24">
        <f t="shared" si="72"/>
        <v>0</v>
      </c>
      <c r="Y30" s="24">
        <f t="shared" si="72"/>
        <v>0</v>
      </c>
      <c r="Z30" s="24">
        <f t="shared" si="72"/>
        <v>0</v>
      </c>
      <c r="AA30" s="24">
        <f t="shared" si="72"/>
        <v>0</v>
      </c>
      <c r="AB30" s="24">
        <f t="shared" si="72"/>
        <v>0</v>
      </c>
    </row>
    <row r="31" spans="1:28" s="4" customFormat="1" x14ac:dyDescent="0.25">
      <c r="A31" s="4">
        <v>3</v>
      </c>
      <c r="B31" s="4" t="s">
        <v>15</v>
      </c>
      <c r="C31" s="5"/>
      <c r="D31" s="15"/>
      <c r="G31" s="5"/>
      <c r="H31" s="6">
        <f>$D15*H30</f>
        <v>0</v>
      </c>
      <c r="I31" s="6">
        <f>$D15*I30</f>
        <v>5000000</v>
      </c>
      <c r="J31" s="6">
        <f>$D15*J30</f>
        <v>10000000</v>
      </c>
      <c r="K31" s="6">
        <f>$D15*K30</f>
        <v>15000000</v>
      </c>
      <c r="L31" s="6">
        <f>$D15*L30</f>
        <v>20000000</v>
      </c>
      <c r="M31" s="6">
        <f t="shared" ref="M31:AB31" si="73">$D15*M30</f>
        <v>25000000</v>
      </c>
      <c r="N31" s="6">
        <f t="shared" si="73"/>
        <v>30000000</v>
      </c>
      <c r="O31" s="6">
        <f t="shared" si="73"/>
        <v>35000000</v>
      </c>
      <c r="P31" s="6">
        <f t="shared" si="73"/>
        <v>40000000</v>
      </c>
      <c r="Q31" s="6">
        <f t="shared" si="73"/>
        <v>45000000</v>
      </c>
      <c r="R31" s="6">
        <f t="shared" si="73"/>
        <v>50000000</v>
      </c>
      <c r="S31" s="6">
        <f t="shared" si="73"/>
        <v>55000000.000000007</v>
      </c>
      <c r="T31" s="6">
        <f t="shared" si="73"/>
        <v>60000000</v>
      </c>
      <c r="U31" s="6">
        <f t="shared" si="73"/>
        <v>65000000</v>
      </c>
      <c r="V31" s="6">
        <f t="shared" si="73"/>
        <v>70000000</v>
      </c>
      <c r="W31" s="6">
        <f t="shared" si="73"/>
        <v>75000000</v>
      </c>
      <c r="X31" s="6">
        <f t="shared" si="73"/>
        <v>0</v>
      </c>
      <c r="Y31" s="6">
        <f t="shared" si="73"/>
        <v>0</v>
      </c>
      <c r="Z31" s="6">
        <f t="shared" si="73"/>
        <v>0</v>
      </c>
      <c r="AA31" s="6">
        <f t="shared" si="73"/>
        <v>0</v>
      </c>
      <c r="AB31" s="6">
        <f t="shared" si="73"/>
        <v>0</v>
      </c>
    </row>
    <row r="32" spans="1:28" x14ac:dyDescent="0.25">
      <c r="A32" s="4"/>
    </row>
    <row r="33" spans="1:28" s="4" customFormat="1" x14ac:dyDescent="0.25">
      <c r="B33" s="35" t="s">
        <v>12</v>
      </c>
      <c r="C33" s="33"/>
      <c r="D33" s="51">
        <f>SUM(H33:AB33)</f>
        <v>600000000</v>
      </c>
      <c r="E33" s="35"/>
      <c r="F33" s="35"/>
      <c r="G33" s="33"/>
      <c r="H33" s="37">
        <f>$D23*H26+$D24*H29+$D25*H31</f>
        <v>0</v>
      </c>
      <c r="I33" s="37">
        <f>$D23*I26+$D24*I29+$D25*I31</f>
        <v>12987491.818384685</v>
      </c>
      <c r="J33" s="37">
        <f>$D23*J26+$D24*J29+$D25*J31</f>
        <v>13792716.311124533</v>
      </c>
      <c r="K33" s="37">
        <f>$D23*K26+$D24*K29+$D25*K31</f>
        <v>14647864.722414255</v>
      </c>
      <c r="L33" s="37">
        <f>$D23*L26+$D24*L29+$D25*L31</f>
        <v>15556032.335203938</v>
      </c>
      <c r="M33" s="37">
        <f t="shared" ref="M33:AB33" si="74">$D23*M26+$D24*M29+$D25*M31</f>
        <v>16520506.339986578</v>
      </c>
      <c r="N33" s="37">
        <f t="shared" si="74"/>
        <v>17544777.733065754</v>
      </c>
      <c r="O33" s="37">
        <f t="shared" si="74"/>
        <v>18632553.952515833</v>
      </c>
      <c r="P33" s="37">
        <f t="shared" si="74"/>
        <v>19787772.297571816</v>
      </c>
      <c r="Q33" s="37">
        <f t="shared" si="74"/>
        <v>21014614.180021264</v>
      </c>
      <c r="R33" s="37">
        <f t="shared" si="74"/>
        <v>22317520.25918258</v>
      </c>
      <c r="S33" s="37">
        <f t="shared" si="74"/>
        <v>23701206.515251905</v>
      </c>
      <c r="T33" s="37">
        <f t="shared" si="74"/>
        <v>25170681.319197521</v>
      </c>
      <c r="U33" s="37">
        <f t="shared" si="74"/>
        <v>26731263.560987763</v>
      </c>
      <c r="V33" s="37">
        <f t="shared" si="74"/>
        <v>28388601.901769012</v>
      </c>
      <c r="W33" s="37">
        <f t="shared" si="74"/>
        <v>323206396.7533226</v>
      </c>
      <c r="X33" s="37">
        <f t="shared" si="74"/>
        <v>0</v>
      </c>
      <c r="Y33" s="37">
        <f t="shared" si="74"/>
        <v>0</v>
      </c>
      <c r="Z33" s="37">
        <f t="shared" si="74"/>
        <v>0</v>
      </c>
      <c r="AA33" s="37">
        <f t="shared" si="74"/>
        <v>0</v>
      </c>
      <c r="AB33" s="37">
        <f t="shared" si="74"/>
        <v>0</v>
      </c>
    </row>
    <row r="34" spans="1:28" s="4" customFormat="1" x14ac:dyDescent="0.25">
      <c r="B34" s="35" t="s">
        <v>19</v>
      </c>
      <c r="C34" s="33"/>
      <c r="D34" s="51">
        <f>SUM(H34:AB34)</f>
        <v>631870078.80941415</v>
      </c>
      <c r="E34" s="35"/>
      <c r="F34" s="35"/>
      <c r="G34" s="33"/>
      <c r="H34" s="37">
        <f>IF(AND(H$4-$H$4&gt;0,H$4-$H$4&lt;=$D12),($D15-SUM($G33:G33))*H18,)</f>
        <v>0</v>
      </c>
      <c r="I34" s="37">
        <f>IF(AND(I$4-$H$4&gt;0,I$4-$H$4&lt;=$D12),($D15-SUM($G33:H33))*I18,)</f>
        <v>49600000</v>
      </c>
      <c r="J34" s="37">
        <f>IF(AND(J$4-$H$4&gt;0,J$4-$H$4&lt;=$D12),($D15-SUM($G33:I33))*J18,)</f>
        <v>48794775.507260151</v>
      </c>
      <c r="K34" s="37">
        <f>IF(AND(K$4-$H$4&gt;0,K$4-$H$4&lt;=$D12),($D15-SUM($G33:J33))*K18,)</f>
        <v>47939627.095970429</v>
      </c>
      <c r="L34" s="37">
        <f>IF(AND(L$4-$H$4&gt;0,L$4-$H$4&lt;=$D12),($D15-SUM($G33:K33))*L18,)</f>
        <v>47031459.483180746</v>
      </c>
      <c r="M34" s="37">
        <f>IF(AND(M$4-$H$4&gt;0,M$4-$H$4&lt;=$D12),($D15-SUM($G33:L33))*M18,)</f>
        <v>46066985.478398107</v>
      </c>
      <c r="N34" s="37">
        <f>IF(AND(N$4-$H$4&gt;0,N$4-$H$4&lt;=$D12),($D15-SUM($G33:M33))*N18,)</f>
        <v>45042714.08531893</v>
      </c>
      <c r="O34" s="37">
        <f>IF(AND(O$4-$H$4&gt;0,O$4-$H$4&lt;=$D12),($D15-SUM($G33:N33))*O18,)</f>
        <v>43954937.865868852</v>
      </c>
      <c r="P34" s="37">
        <f>IF(AND(P$4-$H$4&gt;0,P$4-$H$4&lt;=$D12),($D15-SUM($G33:O33))*P18,)</f>
        <v>42799719.520812869</v>
      </c>
      <c r="Q34" s="37">
        <f>IF(AND(Q$4-$H$4&gt;0,Q$4-$H$4&lt;=$D12),($D15-SUM($G33:P33))*Q18,)</f>
        <v>41572877.638363421</v>
      </c>
      <c r="R34" s="37">
        <f>IF(AND(R$4-$H$4&gt;0,R$4-$H$4&lt;=$D12),($D15-SUM($G33:Q33))*R18,)</f>
        <v>40269971.559202105</v>
      </c>
      <c r="S34" s="37">
        <f>IF(AND(S$4-$H$4&gt;0,S$4-$H$4&lt;=$D12),($D15-SUM($G33:R33))*S18,)</f>
        <v>38886285.30313278</v>
      </c>
      <c r="T34" s="37">
        <f>IF(AND(T$4-$H$4&gt;0,T$4-$H$4&lt;=$D12),($D15-SUM($G33:S33))*T18,)</f>
        <v>37416810.499187164</v>
      </c>
      <c r="U34" s="37">
        <f>IF(AND(U$4-$H$4&gt;0,U$4-$H$4&lt;=$D12),($D15-SUM($G33:T33))*U18,)</f>
        <v>35856228.257396922</v>
      </c>
      <c r="V34" s="37">
        <f>IF(AND(V$4-$H$4&gt;0,V$4-$H$4&lt;=$D12),($D15-SUM($G33:U33))*V18,)</f>
        <v>34198889.916615672</v>
      </c>
      <c r="W34" s="37">
        <f>IF(AND(W$4-$H$4&gt;0,W$4-$H$4&lt;=$D12),($D15-SUM($G33:V33))*W18,)</f>
        <v>32438796.598706</v>
      </c>
      <c r="X34" s="37">
        <f>IF(AND(X$4-$H$4&gt;0,X$4-$H$4&lt;=$D12),($D15-SUM($G33:W33))*X18,)</f>
        <v>0</v>
      </c>
      <c r="Y34" s="37">
        <f>IF(AND(Y$4-$H$4&gt;0,Y$4-$H$4&lt;=$D12),($D15-SUM($G33:X33))*Y18,)</f>
        <v>0</v>
      </c>
      <c r="Z34" s="37">
        <f>IF(AND(Z$4-$H$4&gt;0,Z$4-$H$4&lt;=$D12),($D15-SUM($G33:Y33))*Z18,)</f>
        <v>0</v>
      </c>
      <c r="AA34" s="37">
        <f>IF(AND(AA$4-$H$4&gt;0,AA$4-$H$4&lt;=$D12),($D15-SUM($G33:Z33))*AA18,)</f>
        <v>0</v>
      </c>
      <c r="AB34" s="37">
        <f>IF(AND(AB$4-$H$4&gt;0,AB$4-$H$4&lt;=$D12),($D15-SUM($G33:AA33))*AB18,)</f>
        <v>0</v>
      </c>
    </row>
    <row r="35" spans="1:28" x14ac:dyDescent="0.25">
      <c r="A35" s="4"/>
    </row>
    <row r="36" spans="1:28" s="47" customFormat="1" x14ac:dyDescent="0.25">
      <c r="B36" s="47" t="s">
        <v>20</v>
      </c>
      <c r="C36" s="48"/>
      <c r="D36" s="49"/>
      <c r="G36" s="48" t="s">
        <v>1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</row>
    <row r="37" spans="1:28" x14ac:dyDescent="0.25">
      <c r="A37" s="4"/>
    </row>
    <row r="38" spans="1:28" s="4" customFormat="1" x14ac:dyDescent="0.25">
      <c r="B38" s="35" t="s">
        <v>63</v>
      </c>
      <c r="C38" s="33"/>
      <c r="D38" s="51">
        <f>SUM(H38:AB38)</f>
        <v>100000000.00000003</v>
      </c>
      <c r="E38" s="35"/>
      <c r="F38" s="35"/>
      <c r="G38" s="33"/>
      <c r="H38" s="37">
        <f>$D$7*H33/(1+$D$7)</f>
        <v>0</v>
      </c>
      <c r="I38" s="37">
        <f t="shared" ref="I38:L38" si="75">$D$7*I33/(1+$D$7)</f>
        <v>2164581.9697307814</v>
      </c>
      <c r="J38" s="37">
        <f t="shared" si="75"/>
        <v>2298786.0518540894</v>
      </c>
      <c r="K38" s="37">
        <f t="shared" si="75"/>
        <v>2441310.7870690427</v>
      </c>
      <c r="L38" s="37">
        <f t="shared" si="75"/>
        <v>2592672.0558673232</v>
      </c>
      <c r="M38" s="37">
        <f t="shared" ref="M38:AB38" si="76">$D$7*M33/(1+$D$7)</f>
        <v>2753417.7233310966</v>
      </c>
      <c r="N38" s="37">
        <f t="shared" si="76"/>
        <v>2924129.622177626</v>
      </c>
      <c r="O38" s="37">
        <f t="shared" si="76"/>
        <v>3105425.6587526388</v>
      </c>
      <c r="P38" s="37">
        <f t="shared" si="76"/>
        <v>3297962.0495953029</v>
      </c>
      <c r="Q38" s="37">
        <f t="shared" si="76"/>
        <v>3502435.6966702105</v>
      </c>
      <c r="R38" s="37">
        <f t="shared" si="76"/>
        <v>3719586.7098637633</v>
      </c>
      <c r="S38" s="37">
        <f t="shared" si="76"/>
        <v>3950201.0858753179</v>
      </c>
      <c r="T38" s="37">
        <f t="shared" si="76"/>
        <v>4195113.5531995874</v>
      </c>
      <c r="U38" s="37">
        <f t="shared" si="76"/>
        <v>4455210.5934979618</v>
      </c>
      <c r="V38" s="37">
        <f t="shared" si="76"/>
        <v>4731433.6502948357</v>
      </c>
      <c r="W38" s="37">
        <f t="shared" si="76"/>
        <v>53867732.792220443</v>
      </c>
      <c r="X38" s="37">
        <f t="shared" si="76"/>
        <v>0</v>
      </c>
      <c r="Y38" s="37">
        <f t="shared" si="76"/>
        <v>0</v>
      </c>
      <c r="Z38" s="37">
        <f t="shared" si="76"/>
        <v>0</v>
      </c>
      <c r="AA38" s="37">
        <f t="shared" si="76"/>
        <v>0</v>
      </c>
      <c r="AB38" s="37">
        <f t="shared" si="76"/>
        <v>0</v>
      </c>
    </row>
    <row r="39" spans="1:28" x14ac:dyDescent="0.25">
      <c r="A39" s="4"/>
    </row>
    <row r="40" spans="1:28" s="4" customFormat="1" x14ac:dyDescent="0.25">
      <c r="B40" s="4" t="s">
        <v>44</v>
      </c>
      <c r="C40" s="5"/>
      <c r="D40" s="13">
        <f>SUM(H40:AB40)</f>
        <v>639870078.80941415</v>
      </c>
      <c r="G40" s="5"/>
      <c r="H40" s="6">
        <f>H16+H19+H21+H33+H34+H36</f>
        <v>-792000000</v>
      </c>
      <c r="I40" s="6">
        <f>I16+I19+I21+I33+I34+I36</f>
        <v>62587491.818384685</v>
      </c>
      <c r="J40" s="6">
        <f>J16+J19+J21+J33+J34+J36</f>
        <v>62587491.818384685</v>
      </c>
      <c r="K40" s="6">
        <f>K16+K19+K21+K33+K34+K36</f>
        <v>62587491.818384685</v>
      </c>
      <c r="L40" s="6">
        <f>L16+L19+L21+L33+L34+L36</f>
        <v>62587491.818384685</v>
      </c>
      <c r="M40" s="6">
        <f t="shared" ref="M40:AB40" si="77">M16+M19+M21+M33+M34+M36</f>
        <v>62587491.818384685</v>
      </c>
      <c r="N40" s="6">
        <f t="shared" si="77"/>
        <v>62587491.818384685</v>
      </c>
      <c r="O40" s="6">
        <f t="shared" si="77"/>
        <v>62587491.818384685</v>
      </c>
      <c r="P40" s="6">
        <f t="shared" si="77"/>
        <v>62587491.818384685</v>
      </c>
      <c r="Q40" s="6">
        <f t="shared" si="77"/>
        <v>62587491.818384685</v>
      </c>
      <c r="R40" s="6">
        <f t="shared" si="77"/>
        <v>62587491.818384685</v>
      </c>
      <c r="S40" s="6">
        <f t="shared" si="77"/>
        <v>62587491.818384685</v>
      </c>
      <c r="T40" s="6">
        <f t="shared" si="77"/>
        <v>62587491.818384685</v>
      </c>
      <c r="U40" s="6">
        <f t="shared" si="77"/>
        <v>62587491.818384685</v>
      </c>
      <c r="V40" s="6">
        <f t="shared" si="77"/>
        <v>62587491.818384685</v>
      </c>
      <c r="W40" s="6">
        <f t="shared" si="77"/>
        <v>555645193.35202861</v>
      </c>
      <c r="X40" s="6">
        <f t="shared" si="77"/>
        <v>0</v>
      </c>
      <c r="Y40" s="6">
        <f t="shared" si="77"/>
        <v>0</v>
      </c>
      <c r="Z40" s="6">
        <f t="shared" si="77"/>
        <v>0</v>
      </c>
      <c r="AA40" s="6">
        <f t="shared" si="77"/>
        <v>0</v>
      </c>
      <c r="AB40" s="6">
        <f t="shared" si="77"/>
        <v>0</v>
      </c>
    </row>
    <row r="41" spans="1:28" s="9" customFormat="1" ht="13.8" x14ac:dyDescent="0.3">
      <c r="A41" s="4"/>
      <c r="B41" s="55" t="str">
        <f>"Эффективная ставка кредитного продукта-"&amp;A11</f>
        <v>Эффективная ставка кредитного продукта-1</v>
      </c>
      <c r="C41" s="11"/>
      <c r="D41" s="56">
        <f>IRR(H40:AB40)</f>
        <v>6.3199327525364168E-2</v>
      </c>
      <c r="G41" s="18"/>
    </row>
    <row r="43" spans="1:28" ht="13.8" x14ac:dyDescent="0.3">
      <c r="A43" s="54">
        <f>A11+1</f>
        <v>2</v>
      </c>
      <c r="B43" s="10" t="str">
        <f>"Кредитное/лизинговое предложение-"&amp;A43</f>
        <v>Кредитное/лизинговое предложение-2</v>
      </c>
    </row>
    <row r="44" spans="1:28" s="4" customFormat="1" x14ac:dyDescent="0.25">
      <c r="B44" s="4" t="s">
        <v>7</v>
      </c>
      <c r="C44" s="5" t="s">
        <v>1</v>
      </c>
      <c r="D44" s="23">
        <v>10</v>
      </c>
      <c r="G44" s="5"/>
      <c r="H44" s="2">
        <f>IF(AND(H$4-$H$4&gt;0,H$4-$H$4&lt;=$D44),1,0)</f>
        <v>0</v>
      </c>
      <c r="I44" s="2">
        <f>IF(AND(I$4-$H$4&gt;0,I$4-$H$4&lt;=$D44),1,0)</f>
        <v>1</v>
      </c>
      <c r="J44" s="2">
        <f>IF(AND(J$4-$H$4&gt;0,J$4-$H$4&lt;=$D44),1,0)</f>
        <v>1</v>
      </c>
      <c r="K44" s="2">
        <f>IF(AND(K$4-$H$4&gt;0,K$4-$H$4&lt;=$D44),1,0)</f>
        <v>1</v>
      </c>
      <c r="L44" s="2">
        <f>IF(AND(L$4-$H$4&gt;0,L$4-$H$4&lt;=$D44),1,0)</f>
        <v>1</v>
      </c>
      <c r="M44" s="2">
        <f t="shared" ref="M44:AB44" si="78">IF(AND(M$4-$H$4&gt;0,M$4-$H$4&lt;=$D44),1,0)</f>
        <v>1</v>
      </c>
      <c r="N44" s="2">
        <f t="shared" si="78"/>
        <v>1</v>
      </c>
      <c r="O44" s="2">
        <f t="shared" si="78"/>
        <v>1</v>
      </c>
      <c r="P44" s="2">
        <f t="shared" si="78"/>
        <v>1</v>
      </c>
      <c r="Q44" s="2">
        <f t="shared" si="78"/>
        <v>1</v>
      </c>
      <c r="R44" s="2">
        <f t="shared" si="78"/>
        <v>1</v>
      </c>
      <c r="S44" s="2">
        <f t="shared" si="78"/>
        <v>0</v>
      </c>
      <c r="T44" s="2">
        <f t="shared" si="78"/>
        <v>0</v>
      </c>
      <c r="U44" s="2">
        <f t="shared" si="78"/>
        <v>0</v>
      </c>
      <c r="V44" s="2">
        <f t="shared" si="78"/>
        <v>0</v>
      </c>
      <c r="W44" s="2">
        <f t="shared" si="78"/>
        <v>0</v>
      </c>
      <c r="X44" s="2">
        <f t="shared" si="78"/>
        <v>0</v>
      </c>
      <c r="Y44" s="2">
        <f t="shared" si="78"/>
        <v>0</v>
      </c>
      <c r="Z44" s="2">
        <f t="shared" si="78"/>
        <v>0</v>
      </c>
      <c r="AA44" s="2">
        <f t="shared" si="78"/>
        <v>0</v>
      </c>
      <c r="AB44" s="2">
        <f t="shared" si="78"/>
        <v>0</v>
      </c>
    </row>
    <row r="45" spans="1:28" x14ac:dyDescent="0.25">
      <c r="A45" s="4"/>
    </row>
    <row r="46" spans="1:28" x14ac:dyDescent="0.25">
      <c r="A46" s="4"/>
      <c r="B46" s="2" t="s">
        <v>43</v>
      </c>
      <c r="C46" s="5" t="s">
        <v>1</v>
      </c>
      <c r="D46" s="43">
        <v>1</v>
      </c>
      <c r="K46" s="4"/>
    </row>
    <row r="47" spans="1:28" s="4" customFormat="1" x14ac:dyDescent="0.25">
      <c r="B47" s="4" t="s">
        <v>5</v>
      </c>
      <c r="C47" s="5"/>
      <c r="D47" s="13">
        <f>$D$9*D46</f>
        <v>800000000</v>
      </c>
      <c r="G47" s="5"/>
      <c r="I47" s="8"/>
    </row>
    <row r="48" spans="1:28" s="4" customFormat="1" x14ac:dyDescent="0.25">
      <c r="B48" s="4" t="s">
        <v>4</v>
      </c>
      <c r="C48" s="5"/>
      <c r="D48" s="15"/>
      <c r="G48" s="5"/>
      <c r="H48" s="6">
        <f>-D47</f>
        <v>-800000000</v>
      </c>
    </row>
    <row r="49" spans="1:28" x14ac:dyDescent="0.25">
      <c r="A49" s="4"/>
      <c r="B49" s="2" t="s">
        <v>2</v>
      </c>
      <c r="C49" s="5" t="s">
        <v>1</v>
      </c>
      <c r="D49" s="29">
        <v>8.0000000000000002E-3</v>
      </c>
    </row>
    <row r="50" spans="1:28" s="4" customFormat="1" x14ac:dyDescent="0.25">
      <c r="B50" s="35" t="s">
        <v>3</v>
      </c>
      <c r="C50" s="33"/>
      <c r="D50" s="36"/>
      <c r="E50" s="35"/>
      <c r="F50" s="35"/>
      <c r="G50" s="33"/>
      <c r="H50" s="46"/>
      <c r="I50" s="46">
        <f>I$6+$D49</f>
        <v>5.8000000000000003E-2</v>
      </c>
      <c r="J50" s="46">
        <f>J$6+$D49</f>
        <v>5.8000000000000003E-2</v>
      </c>
      <c r="K50" s="46">
        <f>K$6+$D49</f>
        <v>5.8000000000000003E-2</v>
      </c>
      <c r="L50" s="46">
        <f>L$6+$D49</f>
        <v>5.8000000000000003E-2</v>
      </c>
      <c r="M50" s="46">
        <f t="shared" ref="M50:AB50" si="79">M$6+$D49</f>
        <v>5.8000000000000003E-2</v>
      </c>
      <c r="N50" s="46">
        <f t="shared" si="79"/>
        <v>5.8000000000000003E-2</v>
      </c>
      <c r="O50" s="46">
        <f t="shared" si="79"/>
        <v>5.8000000000000003E-2</v>
      </c>
      <c r="P50" s="46">
        <f t="shared" si="79"/>
        <v>5.8000000000000003E-2</v>
      </c>
      <c r="Q50" s="46">
        <f t="shared" si="79"/>
        <v>5.8000000000000003E-2</v>
      </c>
      <c r="R50" s="46">
        <f t="shared" si="79"/>
        <v>5.8000000000000003E-2</v>
      </c>
      <c r="S50" s="46">
        <f t="shared" si="79"/>
        <v>5.8000000000000003E-2</v>
      </c>
      <c r="T50" s="46">
        <f t="shared" si="79"/>
        <v>5.8000000000000003E-2</v>
      </c>
      <c r="U50" s="46">
        <f t="shared" si="79"/>
        <v>5.8000000000000003E-2</v>
      </c>
      <c r="V50" s="46">
        <f t="shared" si="79"/>
        <v>5.8000000000000003E-2</v>
      </c>
      <c r="W50" s="46">
        <f t="shared" si="79"/>
        <v>5.8000000000000003E-2</v>
      </c>
      <c r="X50" s="46">
        <f t="shared" si="79"/>
        <v>5.8000000000000003E-2</v>
      </c>
      <c r="Y50" s="46">
        <f t="shared" si="79"/>
        <v>5.8000000000000003E-2</v>
      </c>
      <c r="Z50" s="46">
        <f t="shared" si="79"/>
        <v>5.8000000000000003E-2</v>
      </c>
      <c r="AA50" s="46">
        <f t="shared" si="79"/>
        <v>5.8000000000000003E-2</v>
      </c>
      <c r="AB50" s="46">
        <f t="shared" si="79"/>
        <v>5.8000000000000003E-2</v>
      </c>
    </row>
    <row r="51" spans="1:28" x14ac:dyDescent="0.25">
      <c r="A51" s="4"/>
      <c r="B51" s="2" t="s">
        <v>62</v>
      </c>
      <c r="C51" s="5" t="s">
        <v>1</v>
      </c>
      <c r="D51" s="29">
        <v>0.01</v>
      </c>
      <c r="H51" s="3">
        <f>-H48*$D51</f>
        <v>8000000</v>
      </c>
    </row>
    <row r="52" spans="1:28" s="4" customFormat="1" x14ac:dyDescent="0.25">
      <c r="B52" s="4" t="s">
        <v>6</v>
      </c>
      <c r="C52" s="5" t="s">
        <v>1</v>
      </c>
      <c r="D52" s="22">
        <v>0.15</v>
      </c>
      <c r="G52" s="5"/>
    </row>
    <row r="53" spans="1:28" s="4" customFormat="1" x14ac:dyDescent="0.25">
      <c r="B53" s="4" t="s">
        <v>8</v>
      </c>
      <c r="C53" s="5"/>
      <c r="D53" s="13">
        <f>SUM(H53:AB53)</f>
        <v>120000000</v>
      </c>
      <c r="G53" s="5"/>
      <c r="H53" s="6">
        <f t="shared" ref="H53" si="80">IF(H$4-$H$4=$D44,$D47*$D52,0)</f>
        <v>0</v>
      </c>
      <c r="I53" s="6">
        <f t="shared" ref="I53" si="81">IF(I$4-$H$4=$D44,$D47*$D52,0)</f>
        <v>0</v>
      </c>
      <c r="J53" s="6">
        <f t="shared" ref="J53" si="82">IF(J$4-$H$4=$D44,$D47*$D52,0)</f>
        <v>0</v>
      </c>
      <c r="K53" s="6">
        <f t="shared" ref="K53" si="83">IF(K$4-$H$4=$D44,$D47*$D52,0)</f>
        <v>0</v>
      </c>
      <c r="L53" s="6">
        <f t="shared" ref="L53" si="84">IF(L$4-$H$4=$D44,$D47*$D52,0)</f>
        <v>0</v>
      </c>
      <c r="M53" s="6">
        <f t="shared" ref="M53" si="85">IF(M$4-$H$4=$D44,$D47*$D52,0)</f>
        <v>0</v>
      </c>
      <c r="N53" s="6">
        <f t="shared" ref="N53" si="86">IF(N$4-$H$4=$D44,$D47*$D52,0)</f>
        <v>0</v>
      </c>
      <c r="O53" s="6">
        <f t="shared" ref="O53" si="87">IF(O$4-$H$4=$D44,$D47*$D52,0)</f>
        <v>0</v>
      </c>
      <c r="P53" s="6">
        <f t="shared" ref="P53" si="88">IF(P$4-$H$4=$D44,$D47*$D52,0)</f>
        <v>0</v>
      </c>
      <c r="Q53" s="6">
        <f t="shared" ref="Q53" si="89">IF(Q$4-$H$4=$D44,$D47*$D52,0)</f>
        <v>0</v>
      </c>
      <c r="R53" s="6">
        <f t="shared" ref="R53" si="90">IF(R$4-$H$4=$D44,$D47*$D52,0)</f>
        <v>120000000</v>
      </c>
      <c r="S53" s="6">
        <f t="shared" ref="S53" si="91">IF(S$4-$H$4=$D44,$D47*$D52,0)</f>
        <v>0</v>
      </c>
      <c r="T53" s="6">
        <f t="shared" ref="T53" si="92">IF(T$4-$H$4=$D44,$D47*$D52,0)</f>
        <v>0</v>
      </c>
      <c r="U53" s="6">
        <f t="shared" ref="U53" si="93">IF(U$4-$H$4=$D44,$D47*$D52,0)</f>
        <v>0</v>
      </c>
      <c r="V53" s="6">
        <f t="shared" ref="V53" si="94">IF(V$4-$H$4=$D44,$D47*$D52,0)</f>
        <v>0</v>
      </c>
      <c r="W53" s="6">
        <f t="shared" ref="W53" si="95">IF(W$4-$H$4=$D44,$D47*$D52,0)</f>
        <v>0</v>
      </c>
      <c r="X53" s="6">
        <f t="shared" ref="X53" si="96">IF(X$4-$H$4=$D44,$D47*$D52,0)</f>
        <v>0</v>
      </c>
      <c r="Y53" s="6">
        <f t="shared" ref="Y53" si="97">IF(Y$4-$H$4=$D44,$D47*$D52,0)</f>
        <v>0</v>
      </c>
      <c r="Z53" s="6">
        <f t="shared" ref="Z53" si="98">IF(Z$4-$H$4=$D44,$D47*$D52,0)</f>
        <v>0</v>
      </c>
      <c r="AA53" s="6">
        <f t="shared" ref="AA53" si="99">IF(AA$4-$H$4=$D44,$D47*$D52,0)</f>
        <v>0</v>
      </c>
      <c r="AB53" s="6">
        <f t="shared" ref="AB53" si="100">IF(AB$4-$H$4=$D44,$D47*$D52,0)</f>
        <v>0</v>
      </c>
    </row>
    <row r="54" spans="1:28" x14ac:dyDescent="0.25">
      <c r="A54" s="4"/>
    </row>
    <row r="55" spans="1:28" x14ac:dyDescent="0.25">
      <c r="A55" s="53">
        <v>1</v>
      </c>
      <c r="B55" s="2" t="s">
        <v>9</v>
      </c>
      <c r="C55" s="5" t="s">
        <v>1</v>
      </c>
      <c r="D55" s="23">
        <v>0</v>
      </c>
    </row>
    <row r="56" spans="1:28" x14ac:dyDescent="0.25">
      <c r="A56" s="53">
        <v>2</v>
      </c>
      <c r="B56" s="30" t="s">
        <v>10</v>
      </c>
      <c r="C56" s="33" t="s">
        <v>1</v>
      </c>
      <c r="D56" s="40">
        <v>1</v>
      </c>
    </row>
    <row r="57" spans="1:28" x14ac:dyDescent="0.25">
      <c r="A57" s="53">
        <v>3</v>
      </c>
      <c r="B57" s="2" t="s">
        <v>11</v>
      </c>
      <c r="C57" s="5" t="s">
        <v>1</v>
      </c>
      <c r="D57" s="23">
        <v>0</v>
      </c>
    </row>
    <row r="58" spans="1:28" s="4" customFormat="1" x14ac:dyDescent="0.25">
      <c r="A58" s="4">
        <v>1</v>
      </c>
      <c r="B58" s="4" t="s">
        <v>13</v>
      </c>
      <c r="C58" s="5"/>
      <c r="D58" s="16" t="str">
        <f>IF(SUM(D55:D57)=1,"","ОШИБКА!!!")</f>
        <v/>
      </c>
      <c r="G58" s="5"/>
      <c r="H58" s="6">
        <f>IF(AND(H$4-$H$4&gt;0,H$4-$H$4&lt;=$D44),$D47*(1-$D52)/$D44,0)</f>
        <v>0</v>
      </c>
      <c r="I58" s="6">
        <f>IF(AND(I$4-$H$4&gt;0,I$4-$H$4&lt;=$D44),$D47*(1-$D52)/$D44,0)</f>
        <v>68000000</v>
      </c>
      <c r="J58" s="6">
        <f>IF(AND(J$4-$H$4&gt;0,J$4-$H$4&lt;=$D44),$D47*(1-$D52)/$D44,0)</f>
        <v>68000000</v>
      </c>
      <c r="K58" s="6">
        <f>IF(AND(K$4-$H$4&gt;0,K$4-$H$4&lt;=$D44),$D47*(1-$D52)/$D44,0)</f>
        <v>68000000</v>
      </c>
      <c r="L58" s="6">
        <f>IF(AND(L$4-$H$4&gt;0,L$4-$H$4&lt;=$D44),$D47*(1-$D52)/$D44,0)</f>
        <v>68000000</v>
      </c>
      <c r="M58" s="6">
        <f t="shared" ref="M58:AB58" si="101">IF(AND(M$4-$H$4&gt;0,M$4-$H$4&lt;=$D44),$D47*(1-$D52)/$D44,0)</f>
        <v>68000000</v>
      </c>
      <c r="N58" s="6">
        <f t="shared" si="101"/>
        <v>68000000</v>
      </c>
      <c r="O58" s="6">
        <f t="shared" si="101"/>
        <v>68000000</v>
      </c>
      <c r="P58" s="6">
        <f t="shared" si="101"/>
        <v>68000000</v>
      </c>
      <c r="Q58" s="6">
        <f t="shared" si="101"/>
        <v>68000000</v>
      </c>
      <c r="R58" s="6">
        <f t="shared" si="101"/>
        <v>68000000</v>
      </c>
      <c r="S58" s="6">
        <f t="shared" si="101"/>
        <v>0</v>
      </c>
      <c r="T58" s="6">
        <f t="shared" si="101"/>
        <v>0</v>
      </c>
      <c r="U58" s="6">
        <f t="shared" si="101"/>
        <v>0</v>
      </c>
      <c r="V58" s="6">
        <f t="shared" si="101"/>
        <v>0</v>
      </c>
      <c r="W58" s="6">
        <f t="shared" si="101"/>
        <v>0</v>
      </c>
      <c r="X58" s="6">
        <f t="shared" si="101"/>
        <v>0</v>
      </c>
      <c r="Y58" s="6">
        <f t="shared" si="101"/>
        <v>0</v>
      </c>
      <c r="Z58" s="6">
        <f t="shared" si="101"/>
        <v>0</v>
      </c>
      <c r="AA58" s="6">
        <f t="shared" si="101"/>
        <v>0</v>
      </c>
      <c r="AB58" s="6">
        <f t="shared" si="101"/>
        <v>0</v>
      </c>
    </row>
    <row r="59" spans="1:28" x14ac:dyDescent="0.25">
      <c r="A59" s="4">
        <v>2</v>
      </c>
      <c r="B59" s="30" t="s">
        <v>16</v>
      </c>
      <c r="C59" s="31"/>
      <c r="D59" s="32"/>
      <c r="E59" s="30"/>
      <c r="F59" s="30"/>
      <c r="G59" s="33"/>
      <c r="H59" s="34">
        <f>IF(AND(H$4-$H$4&gt;0,H$4-$H$4&lt;=$D44),$D47*(1-$D52)*H50*POWER(1+H50,$D44)/(POWER(1+H50,$D44)-1),0)</f>
        <v>0</v>
      </c>
      <c r="I59" s="34">
        <f>IF(AND(I$4-$H$4&gt;0,I$4-$H$4&lt;=$D44),$D47*(1-$D52)*I50*POWER(1+I50,$D44)/(POWER(1+I50,$D44)-1),0)</f>
        <v>91516760.792987511</v>
      </c>
      <c r="J59" s="34">
        <f>IF(AND(J$4-$H$4&gt;0,J$4-$H$4&lt;=$D44),$D47*(1-$D52)*J50*POWER(1+J50,$D44)/(POWER(1+J50,$D44)-1),0)</f>
        <v>91516760.792987511</v>
      </c>
      <c r="K59" s="34">
        <f>IF(AND(K$4-$H$4&gt;0,K$4-$H$4&lt;=$D44),$D47*(1-$D52)*K50*POWER(1+K50,$D44)/(POWER(1+K50,$D44)-1),0)</f>
        <v>91516760.792987511</v>
      </c>
      <c r="L59" s="34">
        <f>IF(AND(L$4-$H$4&gt;0,L$4-$H$4&lt;=$D44),$D47*(1-$D52)*L50*POWER(1+L50,$D44)/(POWER(1+L50,$D44)-1),0)</f>
        <v>91516760.792987511</v>
      </c>
      <c r="M59" s="34">
        <f t="shared" ref="M59:AB59" si="102">IF(AND(M$4-$H$4&gt;0,M$4-$H$4&lt;=$D44),$D47*(1-$D52)*M50*POWER(1+M50,$D44)/(POWER(1+M50,$D44)-1),0)</f>
        <v>91516760.792987511</v>
      </c>
      <c r="N59" s="34">
        <f t="shared" si="102"/>
        <v>91516760.792987511</v>
      </c>
      <c r="O59" s="34">
        <f t="shared" si="102"/>
        <v>91516760.792987511</v>
      </c>
      <c r="P59" s="34">
        <f t="shared" si="102"/>
        <v>91516760.792987511</v>
      </c>
      <c r="Q59" s="34">
        <f t="shared" si="102"/>
        <v>91516760.792987511</v>
      </c>
      <c r="R59" s="34">
        <f t="shared" si="102"/>
        <v>91516760.792987511</v>
      </c>
      <c r="S59" s="34">
        <f t="shared" si="102"/>
        <v>0</v>
      </c>
      <c r="T59" s="34">
        <f t="shared" si="102"/>
        <v>0</v>
      </c>
      <c r="U59" s="34">
        <f t="shared" si="102"/>
        <v>0</v>
      </c>
      <c r="V59" s="34">
        <f t="shared" si="102"/>
        <v>0</v>
      </c>
      <c r="W59" s="34">
        <f t="shared" si="102"/>
        <v>0</v>
      </c>
      <c r="X59" s="34">
        <f t="shared" si="102"/>
        <v>0</v>
      </c>
      <c r="Y59" s="34">
        <f t="shared" si="102"/>
        <v>0</v>
      </c>
      <c r="Z59" s="34">
        <f t="shared" si="102"/>
        <v>0</v>
      </c>
      <c r="AA59" s="34">
        <f t="shared" si="102"/>
        <v>0</v>
      </c>
      <c r="AB59" s="34">
        <f t="shared" si="102"/>
        <v>0</v>
      </c>
    </row>
    <row r="60" spans="1:28" x14ac:dyDescent="0.25">
      <c r="A60" s="4">
        <v>2</v>
      </c>
      <c r="B60" s="30" t="s">
        <v>17</v>
      </c>
      <c r="C60" s="31"/>
      <c r="D60" s="32"/>
      <c r="E60" s="30"/>
      <c r="F60" s="30"/>
      <c r="G60" s="33"/>
      <c r="H60" s="34">
        <f>IF(AND(H$4-$H$4&gt;0,H$4-$H$4&lt;=$D44),($D47-SUM($G61:G61))*H50,)</f>
        <v>0</v>
      </c>
      <c r="I60" s="34">
        <f>IF(AND(I$4-$H$4&gt;0,I$4-$H$4&lt;=$D44),($D47-SUM($G61:H61))*I50,)</f>
        <v>46400000</v>
      </c>
      <c r="J60" s="34">
        <f>IF(AND(J$4-$H$4&gt;0,J$4-$H$4&lt;=$D44),($D47-SUM($G61:I61))*J50,)</f>
        <v>43783227.874006726</v>
      </c>
      <c r="K60" s="34">
        <f>IF(AND(K$4-$H$4&gt;0,K$4-$H$4&lt;=$D44),($D47-SUM($G61:J61))*K50,)</f>
        <v>41014682.96470584</v>
      </c>
      <c r="L60" s="34">
        <f>IF(AND(L$4-$H$4&gt;0,L$4-$H$4&lt;=$D44),($D47-SUM($G61:K61))*L50,)</f>
        <v>38085562.450665504</v>
      </c>
      <c r="M60" s="34">
        <f>IF(AND(M$4-$H$4&gt;0,M$4-$H$4&lt;=$D44),($D47-SUM($G61:L61))*M50,)</f>
        <v>34986552.946810827</v>
      </c>
      <c r="N60" s="34">
        <f>IF(AND(N$4-$H$4&gt;0,N$4-$H$4&lt;=$D44),($D47-SUM($G61:M61))*N50,)</f>
        <v>31707800.891732577</v>
      </c>
      <c r="O60" s="34">
        <f>IF(AND(O$4-$H$4&gt;0,O$4-$H$4&lt;=$D44),($D47-SUM($G61:N61))*O50,)</f>
        <v>28238881.21745979</v>
      </c>
      <c r="P60" s="34">
        <f>IF(AND(P$4-$H$4&gt;0,P$4-$H$4&lt;=$D44),($D47-SUM($G61:O61))*P50,)</f>
        <v>24568764.202079181</v>
      </c>
      <c r="Q60" s="34">
        <f>IF(AND(Q$4-$H$4&gt;0,Q$4-$H$4&lt;=$D44),($D47-SUM($G61:P61))*Q50,)</f>
        <v>20685780.399806499</v>
      </c>
      <c r="R60" s="34">
        <f>IF(AND(R$4-$H$4&gt;0,R$4-$H$4&lt;=$D44),($D47-SUM($G61:Q61))*R50,)</f>
        <v>16577583.537001999</v>
      </c>
      <c r="S60" s="34">
        <f>IF(AND(S$4-$H$4&gt;0,S$4-$H$4&lt;=$D44),($D47-SUM($G61:R61))*S50,)</f>
        <v>0</v>
      </c>
      <c r="T60" s="34">
        <f>IF(AND(T$4-$H$4&gt;0,T$4-$H$4&lt;=$D44),($D47-SUM($G61:S61))*T50,)</f>
        <v>0</v>
      </c>
      <c r="U60" s="34">
        <f>IF(AND(U$4-$H$4&gt;0,U$4-$H$4&lt;=$D44),($D47-SUM($G61:T61))*U50,)</f>
        <v>0</v>
      </c>
      <c r="V60" s="34">
        <f>IF(AND(V$4-$H$4&gt;0,V$4-$H$4&lt;=$D44),($D47-SUM($G61:U61))*V50,)</f>
        <v>0</v>
      </c>
      <c r="W60" s="34">
        <f>IF(AND(W$4-$H$4&gt;0,W$4-$H$4&lt;=$D44),($D47-SUM($G61:V61))*W50,)</f>
        <v>0</v>
      </c>
      <c r="X60" s="34">
        <f>IF(AND(X$4-$H$4&gt;0,X$4-$H$4&lt;=$D44),($D47-SUM($G61:W61))*X50,)</f>
        <v>0</v>
      </c>
      <c r="Y60" s="34">
        <f>IF(AND(Y$4-$H$4&gt;0,Y$4-$H$4&lt;=$D44),($D47-SUM($G61:X61))*Y50,)</f>
        <v>0</v>
      </c>
      <c r="Z60" s="34">
        <f>IF(AND(Z$4-$H$4&gt;0,Z$4-$H$4&lt;=$D44),($D47-SUM($G61:Y61))*Z50,)</f>
        <v>0</v>
      </c>
      <c r="AA60" s="34">
        <f>IF(AND(AA$4-$H$4&gt;0,AA$4-$H$4&lt;=$D44),($D47-SUM($G61:Z61))*AA50,)</f>
        <v>0</v>
      </c>
      <c r="AB60" s="34">
        <f>IF(AND(AB$4-$H$4&gt;0,AB$4-$H$4&lt;=$D44),($D47-SUM($G61:AA61))*AB50,)</f>
        <v>0</v>
      </c>
    </row>
    <row r="61" spans="1:28" s="4" customFormat="1" x14ac:dyDescent="0.25">
      <c r="A61" s="4">
        <v>2</v>
      </c>
      <c r="B61" s="35" t="s">
        <v>14</v>
      </c>
      <c r="C61" s="33"/>
      <c r="D61" s="36"/>
      <c r="E61" s="35"/>
      <c r="F61" s="35"/>
      <c r="G61" s="33"/>
      <c r="H61" s="37">
        <f>IF(H$4=$D44,$D47*(1-$D52)-SUM($G61:G61),IF(AND(H$4-$H$4&gt;0,H$4-$H$4&lt;=$D44),H59-H60,0))</f>
        <v>0</v>
      </c>
      <c r="I61" s="37">
        <f>IF(I$4=$D44,$D47*(1-$D52)-SUM($G61:H61),IF(AND(I$4-$H$4&gt;0,I$4-$H$4&lt;=$D44),I59-I60,0))</f>
        <v>45116760.792987511</v>
      </c>
      <c r="J61" s="37">
        <f>IF(J$4=$D44,$D47*(1-$D52)-SUM($G61:I61),IF(AND(J$4-$H$4&gt;0,J$4-$H$4&lt;=$D44),J59-J60,0))</f>
        <v>47733532.918980785</v>
      </c>
      <c r="K61" s="37">
        <f>IF(K$4=$D44,$D47*(1-$D52)-SUM($G61:J61),IF(AND(K$4-$H$4&gt;0,K$4-$H$4&lt;=$D44),K59-K60,0))</f>
        <v>50502077.828281671</v>
      </c>
      <c r="L61" s="37">
        <f>IF(L$4=$D44,$D47*(1-$D52)-SUM($G61:K61),IF(AND(L$4-$H$4&gt;0,L$4-$H$4&lt;=$D44),L59-L60,0))</f>
        <v>53431198.342322007</v>
      </c>
      <c r="M61" s="37">
        <f>IF(M$4=$D44,$D47*(1-$D52)-SUM($G61:L61),IF(AND(M$4-$H$4&gt;0,M$4-$H$4&lt;=$D44),M59-M60,0))</f>
        <v>56530207.846176684</v>
      </c>
      <c r="N61" s="37">
        <f>IF(N$4=$D44,$D47*(1-$D52)-SUM($G61:M61),IF(AND(N$4-$H$4&gt;0,N$4-$H$4&lt;=$D44),N59-N60,0))</f>
        <v>59808959.901254937</v>
      </c>
      <c r="O61" s="37">
        <f>IF(O$4=$D44,$D47*(1-$D52)-SUM($G61:N61),IF(AND(O$4-$H$4&gt;0,O$4-$H$4&lt;=$D44),O59-O60,0))</f>
        <v>63277879.57552772</v>
      </c>
      <c r="P61" s="37">
        <f>IF(P$4=$D44,$D47*(1-$D52)-SUM($G61:O61),IF(AND(P$4-$H$4&gt;0,P$4-$H$4&lt;=$D44),P59-P60,0))</f>
        <v>66947996.590908334</v>
      </c>
      <c r="Q61" s="37">
        <f>IF(Q$4=$D44,$D47*(1-$D52)-SUM($G61:P61),IF(AND(Q$4-$H$4&gt;0,Q$4-$H$4&lt;=$D44),Q59-Q60,0))</f>
        <v>70830980.393181011</v>
      </c>
      <c r="R61" s="37">
        <f>IF(R$4=$D44,$D47*(1-$D52)-SUM($G61:Q61),IF(AND(R$4-$H$4&gt;0,R$4-$H$4&lt;=$D44),R59-R60,0))</f>
        <v>165820405.81037927</v>
      </c>
      <c r="S61" s="37">
        <f>IF(S$4=$D44,$D47*(1-$D52)-SUM($G61:R61),IF(AND(S$4-$H$4&gt;0,S$4-$H$4&lt;=$D44),S59-S60,0))</f>
        <v>0</v>
      </c>
      <c r="T61" s="37">
        <f>IF(T$4=$D44,$D47*(1-$D52)-SUM($G61:S61),IF(AND(T$4-$H$4&gt;0,T$4-$H$4&lt;=$D44),T59-T60,0))</f>
        <v>0</v>
      </c>
      <c r="U61" s="37">
        <f>IF(U$4=$D44,$D47*(1-$D52)-SUM($G61:T61),IF(AND(U$4-$H$4&gt;0,U$4-$H$4&lt;=$D44),U59-U60,0))</f>
        <v>0</v>
      </c>
      <c r="V61" s="37">
        <f>IF(V$4=$D44,$D47*(1-$D52)-SUM($G61:U61),IF(AND(V$4-$H$4&gt;0,V$4-$H$4&lt;=$D44),V59-V60,0))</f>
        <v>0</v>
      </c>
      <c r="W61" s="37">
        <f>IF(W$4=$D44,$D47*(1-$D52)-SUM($G61:V61),IF(AND(W$4-$H$4&gt;0,W$4-$H$4&lt;=$D44),W59-W60,0))</f>
        <v>0</v>
      </c>
      <c r="X61" s="37">
        <f>IF(X$4=$D44,$D47*(1-$D52)-SUM($G61:W61),IF(AND(X$4-$H$4&gt;0,X$4-$H$4&lt;=$D44),X59-X60,0))</f>
        <v>0</v>
      </c>
      <c r="Y61" s="37">
        <f>IF(Y$4=$D44,$D47*(1-$D52)-SUM($G61:X61),IF(AND(Y$4-$H$4&gt;0,Y$4-$H$4&lt;=$D44),Y59-Y60,0))</f>
        <v>0</v>
      </c>
      <c r="Z61" s="37">
        <f>IF(Z$4=$D44,$D47*(1-$D52)-SUM($G61:Y61),IF(AND(Z$4-$H$4&gt;0,Z$4-$H$4&lt;=$D44),Z59-Z60,0))</f>
        <v>0</v>
      </c>
      <c r="AA61" s="37">
        <f>IF(AA$4=$D44,$D47*(1-$D52)-SUM($G61:Z61),IF(AND(AA$4-$H$4&gt;0,AA$4-$H$4&lt;=$D44),AA59-AA60,0))</f>
        <v>0</v>
      </c>
      <c r="AB61" s="37">
        <f>IF(AB$4=$D44,$D47*(1-$D52)-SUM($G61:AA61),IF(AND(AB$4-$H$4&gt;0,AB$4-$H$4&lt;=$D44),AB59-AB60,0))</f>
        <v>0</v>
      </c>
    </row>
    <row r="62" spans="1:28" x14ac:dyDescent="0.25">
      <c r="A62" s="4">
        <v>3</v>
      </c>
      <c r="B62" s="2" t="s">
        <v>64</v>
      </c>
      <c r="G62" s="5" t="s">
        <v>1</v>
      </c>
      <c r="H62" s="24">
        <f>IF(AND(H$4-$H$4&gt;0,H$4-$H$4&lt;=$D44),2*H$4*(1-$D52)/($D44*($D44+1)),0)</f>
        <v>0</v>
      </c>
      <c r="I62" s="24">
        <f>IF(AND(I$4-$H$4&gt;0,I$4-$H$4&lt;=$D44),2*I$4*(1-$D52)/($D44*($D44+1)),0)</f>
        <v>1.5454545454545453E-2</v>
      </c>
      <c r="J62" s="24">
        <f>IF(AND(J$4-$H$4&gt;0,J$4-$H$4&lt;=$D44),2*J$4*(1-$D52)/($D44*($D44+1)),0)</f>
        <v>3.0909090909090907E-2</v>
      </c>
      <c r="K62" s="24">
        <f>IF(AND(K$4-$H$4&gt;0,K$4-$H$4&lt;=$D44),2*K$4*(1-$D52)/($D44*($D44+1)),0)</f>
        <v>4.6363636363636364E-2</v>
      </c>
      <c r="L62" s="24">
        <f>IF(AND(L$4-$H$4&gt;0,L$4-$H$4&lt;=$D44),2*L$4*(1-$D52)/($D44*($D44+1)),0)</f>
        <v>6.1818181818181814E-2</v>
      </c>
      <c r="M62" s="24">
        <f t="shared" ref="M62:AB62" si="103">IF(AND(M$4-$H$4&gt;0,M$4-$H$4&lt;=$D44),2*M$4*(1-$D52)/($D44*($D44+1)),0)</f>
        <v>7.7272727272727271E-2</v>
      </c>
      <c r="N62" s="24">
        <f t="shared" si="103"/>
        <v>9.2727272727272728E-2</v>
      </c>
      <c r="O62" s="24">
        <f t="shared" si="103"/>
        <v>0.10818181818181818</v>
      </c>
      <c r="P62" s="24">
        <f t="shared" si="103"/>
        <v>0.12363636363636363</v>
      </c>
      <c r="Q62" s="24">
        <f t="shared" si="103"/>
        <v>0.13909090909090907</v>
      </c>
      <c r="R62" s="24">
        <f t="shared" si="103"/>
        <v>0.15454545454545454</v>
      </c>
      <c r="S62" s="24">
        <f t="shared" si="103"/>
        <v>0</v>
      </c>
      <c r="T62" s="24">
        <f t="shared" si="103"/>
        <v>0</v>
      </c>
      <c r="U62" s="24">
        <f t="shared" si="103"/>
        <v>0</v>
      </c>
      <c r="V62" s="24">
        <f t="shared" si="103"/>
        <v>0</v>
      </c>
      <c r="W62" s="24">
        <f t="shared" si="103"/>
        <v>0</v>
      </c>
      <c r="X62" s="24">
        <f t="shared" si="103"/>
        <v>0</v>
      </c>
      <c r="Y62" s="24">
        <f t="shared" si="103"/>
        <v>0</v>
      </c>
      <c r="Z62" s="24">
        <f t="shared" si="103"/>
        <v>0</v>
      </c>
      <c r="AA62" s="24">
        <f t="shared" si="103"/>
        <v>0</v>
      </c>
      <c r="AB62" s="24">
        <f t="shared" si="103"/>
        <v>0</v>
      </c>
    </row>
    <row r="63" spans="1:28" s="4" customFormat="1" x14ac:dyDescent="0.25">
      <c r="A63" s="4">
        <v>3</v>
      </c>
      <c r="B63" s="4" t="s">
        <v>15</v>
      </c>
      <c r="C63" s="5"/>
      <c r="D63" s="15"/>
      <c r="G63" s="5"/>
      <c r="H63" s="6">
        <f>$D47*H62</f>
        <v>0</v>
      </c>
      <c r="I63" s="6">
        <f>$D47*I62</f>
        <v>12363636.363636363</v>
      </c>
      <c r="J63" s="6">
        <f>$D47*J62</f>
        <v>24727272.727272727</v>
      </c>
      <c r="K63" s="6">
        <f>$D47*K62</f>
        <v>37090909.090909094</v>
      </c>
      <c r="L63" s="6">
        <f>$D47*L62</f>
        <v>49454545.454545453</v>
      </c>
      <c r="M63" s="6">
        <f t="shared" ref="M63:AB63" si="104">$D47*M62</f>
        <v>61818181.81818182</v>
      </c>
      <c r="N63" s="6">
        <f t="shared" si="104"/>
        <v>74181818.181818187</v>
      </c>
      <c r="O63" s="6">
        <f t="shared" si="104"/>
        <v>86545454.545454547</v>
      </c>
      <c r="P63" s="6">
        <f t="shared" si="104"/>
        <v>98909090.909090906</v>
      </c>
      <c r="Q63" s="6">
        <f t="shared" si="104"/>
        <v>111272727.27272725</v>
      </c>
      <c r="R63" s="6">
        <f t="shared" si="104"/>
        <v>123636363.63636364</v>
      </c>
      <c r="S63" s="6">
        <f t="shared" si="104"/>
        <v>0</v>
      </c>
      <c r="T63" s="6">
        <f t="shared" si="104"/>
        <v>0</v>
      </c>
      <c r="U63" s="6">
        <f t="shared" si="104"/>
        <v>0</v>
      </c>
      <c r="V63" s="6">
        <f t="shared" si="104"/>
        <v>0</v>
      </c>
      <c r="W63" s="6">
        <f t="shared" si="104"/>
        <v>0</v>
      </c>
      <c r="X63" s="6">
        <f t="shared" si="104"/>
        <v>0</v>
      </c>
      <c r="Y63" s="6">
        <f t="shared" si="104"/>
        <v>0</v>
      </c>
      <c r="Z63" s="6">
        <f t="shared" si="104"/>
        <v>0</v>
      </c>
      <c r="AA63" s="6">
        <f t="shared" si="104"/>
        <v>0</v>
      </c>
      <c r="AB63" s="6">
        <f t="shared" si="104"/>
        <v>0</v>
      </c>
    </row>
    <row r="64" spans="1:28" x14ac:dyDescent="0.25">
      <c r="A64" s="4"/>
    </row>
    <row r="65" spans="1:28" s="4" customFormat="1" x14ac:dyDescent="0.25">
      <c r="B65" s="35" t="s">
        <v>12</v>
      </c>
      <c r="C65" s="33"/>
      <c r="D65" s="51">
        <f>SUM(H65:AB65)</f>
        <v>680000000</v>
      </c>
      <c r="E65" s="35"/>
      <c r="F65" s="35"/>
      <c r="G65" s="33"/>
      <c r="H65" s="37">
        <f>$D55*H58+$D56*H61+$D57*H63</f>
        <v>0</v>
      </c>
      <c r="I65" s="37">
        <f>$D55*I58+$D56*I61+$D57*I63</f>
        <v>45116760.792987511</v>
      </c>
      <c r="J65" s="37">
        <f>$D55*J58+$D56*J61+$D57*J63</f>
        <v>47733532.918980785</v>
      </c>
      <c r="K65" s="37">
        <f>$D55*K58+$D56*K61+$D57*K63</f>
        <v>50502077.828281671</v>
      </c>
      <c r="L65" s="37">
        <f>$D55*L58+$D56*L61+$D57*L63</f>
        <v>53431198.342322007</v>
      </c>
      <c r="M65" s="37">
        <f t="shared" ref="M65:AB65" si="105">$D55*M58+$D56*M61+$D57*M63</f>
        <v>56530207.846176684</v>
      </c>
      <c r="N65" s="37">
        <f t="shared" si="105"/>
        <v>59808959.901254937</v>
      </c>
      <c r="O65" s="37">
        <f t="shared" si="105"/>
        <v>63277879.57552772</v>
      </c>
      <c r="P65" s="37">
        <f t="shared" si="105"/>
        <v>66947996.590908334</v>
      </c>
      <c r="Q65" s="37">
        <f t="shared" si="105"/>
        <v>70830980.393181011</v>
      </c>
      <c r="R65" s="37">
        <f t="shared" si="105"/>
        <v>165820405.81037927</v>
      </c>
      <c r="S65" s="37">
        <f t="shared" si="105"/>
        <v>0</v>
      </c>
      <c r="T65" s="37">
        <f t="shared" si="105"/>
        <v>0</v>
      </c>
      <c r="U65" s="37">
        <f t="shared" si="105"/>
        <v>0</v>
      </c>
      <c r="V65" s="37">
        <f t="shared" si="105"/>
        <v>0</v>
      </c>
      <c r="W65" s="37">
        <f t="shared" si="105"/>
        <v>0</v>
      </c>
      <c r="X65" s="37">
        <f t="shared" si="105"/>
        <v>0</v>
      </c>
      <c r="Y65" s="37">
        <f t="shared" si="105"/>
        <v>0</v>
      </c>
      <c r="Z65" s="37">
        <f t="shared" si="105"/>
        <v>0</v>
      </c>
      <c r="AA65" s="37">
        <f t="shared" si="105"/>
        <v>0</v>
      </c>
      <c r="AB65" s="37">
        <f t="shared" si="105"/>
        <v>0</v>
      </c>
    </row>
    <row r="66" spans="1:28" s="4" customFormat="1" x14ac:dyDescent="0.25">
      <c r="B66" s="35" t="s">
        <v>19</v>
      </c>
      <c r="C66" s="33"/>
      <c r="D66" s="51">
        <f>SUM(H66:AB66)</f>
        <v>326048836.48426896</v>
      </c>
      <c r="E66" s="35"/>
      <c r="F66" s="35"/>
      <c r="G66" s="33"/>
      <c r="H66" s="37">
        <f>IF(AND(H$4-$H$4&gt;0,H$4-$H$4&lt;=$D44),($D47-SUM($G65:G65))*H50,)</f>
        <v>0</v>
      </c>
      <c r="I66" s="37">
        <f>IF(AND(I$4-$H$4&gt;0,I$4-$H$4&lt;=$D44),($D47-SUM($G65:H65))*I50,)</f>
        <v>46400000</v>
      </c>
      <c r="J66" s="37">
        <f>IF(AND(J$4-$H$4&gt;0,J$4-$H$4&lt;=$D44),($D47-SUM($G65:I65))*J50,)</f>
        <v>43783227.874006726</v>
      </c>
      <c r="K66" s="37">
        <f>IF(AND(K$4-$H$4&gt;0,K$4-$H$4&lt;=$D44),($D47-SUM($G65:J65))*K50,)</f>
        <v>41014682.96470584</v>
      </c>
      <c r="L66" s="37">
        <f>IF(AND(L$4-$H$4&gt;0,L$4-$H$4&lt;=$D44),($D47-SUM($G65:K65))*L50,)</f>
        <v>38085562.450665504</v>
      </c>
      <c r="M66" s="37">
        <f>IF(AND(M$4-$H$4&gt;0,M$4-$H$4&lt;=$D44),($D47-SUM($G65:L65))*M50,)</f>
        <v>34986552.946810827</v>
      </c>
      <c r="N66" s="37">
        <f>IF(AND(N$4-$H$4&gt;0,N$4-$H$4&lt;=$D44),($D47-SUM($G65:M65))*N50,)</f>
        <v>31707800.891732577</v>
      </c>
      <c r="O66" s="37">
        <f>IF(AND(O$4-$H$4&gt;0,O$4-$H$4&lt;=$D44),($D47-SUM($G65:N65))*O50,)</f>
        <v>28238881.21745979</v>
      </c>
      <c r="P66" s="37">
        <f>IF(AND(P$4-$H$4&gt;0,P$4-$H$4&lt;=$D44),($D47-SUM($G65:O65))*P50,)</f>
        <v>24568764.202079181</v>
      </c>
      <c r="Q66" s="37">
        <f>IF(AND(Q$4-$H$4&gt;0,Q$4-$H$4&lt;=$D44),($D47-SUM($G65:P65))*Q50,)</f>
        <v>20685780.399806499</v>
      </c>
      <c r="R66" s="37">
        <f>IF(AND(R$4-$H$4&gt;0,R$4-$H$4&lt;=$D44),($D47-SUM($G65:Q65))*R50,)</f>
        <v>16577583.537001999</v>
      </c>
      <c r="S66" s="37">
        <f>IF(AND(S$4-$H$4&gt;0,S$4-$H$4&lt;=$D44),($D47-SUM($G65:R65))*S50,)</f>
        <v>0</v>
      </c>
      <c r="T66" s="37">
        <f>IF(AND(T$4-$H$4&gt;0,T$4-$H$4&lt;=$D44),($D47-SUM($G65:S65))*T50,)</f>
        <v>0</v>
      </c>
      <c r="U66" s="37">
        <f>IF(AND(U$4-$H$4&gt;0,U$4-$H$4&lt;=$D44),($D47-SUM($G65:T65))*U50,)</f>
        <v>0</v>
      </c>
      <c r="V66" s="37">
        <f>IF(AND(V$4-$H$4&gt;0,V$4-$H$4&lt;=$D44),($D47-SUM($G65:U65))*V50,)</f>
        <v>0</v>
      </c>
      <c r="W66" s="37">
        <f>IF(AND(W$4-$H$4&gt;0,W$4-$H$4&lt;=$D44),($D47-SUM($G65:V65))*W50,)</f>
        <v>0</v>
      </c>
      <c r="X66" s="37">
        <f>IF(AND(X$4-$H$4&gt;0,X$4-$H$4&lt;=$D44),($D47-SUM($G65:W65))*X50,)</f>
        <v>0</v>
      </c>
      <c r="Y66" s="37">
        <f>IF(AND(Y$4-$H$4&gt;0,Y$4-$H$4&lt;=$D44),($D47-SUM($G65:X65))*Y50,)</f>
        <v>0</v>
      </c>
      <c r="Z66" s="37">
        <f>IF(AND(Z$4-$H$4&gt;0,Z$4-$H$4&lt;=$D44),($D47-SUM($G65:Y65))*Z50,)</f>
        <v>0</v>
      </c>
      <c r="AA66" s="37">
        <f>IF(AND(AA$4-$H$4&gt;0,AA$4-$H$4&lt;=$D44),($D47-SUM($G65:Z65))*AA50,)</f>
        <v>0</v>
      </c>
      <c r="AB66" s="37">
        <f>IF(AND(AB$4-$H$4&gt;0,AB$4-$H$4&lt;=$D44),($D47-SUM($G65:AA65))*AB50,)</f>
        <v>0</v>
      </c>
    </row>
    <row r="67" spans="1:28" x14ac:dyDescent="0.25">
      <c r="A67" s="4"/>
    </row>
    <row r="68" spans="1:28" s="47" customFormat="1" x14ac:dyDescent="0.25">
      <c r="B68" s="47" t="s">
        <v>20</v>
      </c>
      <c r="C68" s="48"/>
      <c r="D68" s="49"/>
      <c r="G68" s="48" t="s">
        <v>1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</row>
    <row r="69" spans="1:28" x14ac:dyDescent="0.25">
      <c r="A69" s="4"/>
    </row>
    <row r="70" spans="1:28" s="4" customFormat="1" x14ac:dyDescent="0.25">
      <c r="B70" s="35" t="s">
        <v>63</v>
      </c>
      <c r="C70" s="33"/>
      <c r="D70" s="51">
        <f>SUM(H70:AB70)</f>
        <v>113333333.33333331</v>
      </c>
      <c r="E70" s="35"/>
      <c r="F70" s="35"/>
      <c r="G70" s="33"/>
      <c r="H70" s="37">
        <f>$D$7*H65/(1+$D$7)</f>
        <v>0</v>
      </c>
      <c r="I70" s="37">
        <f t="shared" ref="I70:L70" si="106">$D$7*I65/(1+$D$7)</f>
        <v>7519460.1321645863</v>
      </c>
      <c r="J70" s="37">
        <f t="shared" si="106"/>
        <v>7955588.8198301308</v>
      </c>
      <c r="K70" s="37">
        <f t="shared" si="106"/>
        <v>8417012.9713802785</v>
      </c>
      <c r="L70" s="37">
        <f t="shared" si="106"/>
        <v>8905199.7237203345</v>
      </c>
      <c r="M70" s="37">
        <f t="shared" ref="M70:AB70" si="107">$D$7*M65/(1+$D$7)</f>
        <v>9421701.3076961152</v>
      </c>
      <c r="N70" s="37">
        <f t="shared" si="107"/>
        <v>9968159.9835424908</v>
      </c>
      <c r="O70" s="37">
        <f t="shared" si="107"/>
        <v>10546313.262587953</v>
      </c>
      <c r="P70" s="37">
        <f t="shared" si="107"/>
        <v>11157999.431818057</v>
      </c>
      <c r="Q70" s="37">
        <f t="shared" si="107"/>
        <v>11805163.398863504</v>
      </c>
      <c r="R70" s="37">
        <f t="shared" si="107"/>
        <v>27636734.30172988</v>
      </c>
      <c r="S70" s="37">
        <f t="shared" si="107"/>
        <v>0</v>
      </c>
      <c r="T70" s="37">
        <f t="shared" si="107"/>
        <v>0</v>
      </c>
      <c r="U70" s="37">
        <f t="shared" si="107"/>
        <v>0</v>
      </c>
      <c r="V70" s="37">
        <f t="shared" si="107"/>
        <v>0</v>
      </c>
      <c r="W70" s="37">
        <f t="shared" si="107"/>
        <v>0</v>
      </c>
      <c r="X70" s="37">
        <f t="shared" si="107"/>
        <v>0</v>
      </c>
      <c r="Y70" s="37">
        <f t="shared" si="107"/>
        <v>0</v>
      </c>
      <c r="Z70" s="37">
        <f t="shared" si="107"/>
        <v>0</v>
      </c>
      <c r="AA70" s="37">
        <f t="shared" si="107"/>
        <v>0</v>
      </c>
      <c r="AB70" s="37">
        <f t="shared" si="107"/>
        <v>0</v>
      </c>
    </row>
    <row r="71" spans="1:28" x14ac:dyDescent="0.25">
      <c r="A71" s="4"/>
    </row>
    <row r="72" spans="1:28" s="4" customFormat="1" x14ac:dyDescent="0.25">
      <c r="B72" s="4" t="s">
        <v>44</v>
      </c>
      <c r="C72" s="5"/>
      <c r="D72" s="13">
        <f>SUM(H72:AB72)</f>
        <v>334048836.4842689</v>
      </c>
      <c r="G72" s="5"/>
      <c r="H72" s="6">
        <f>H48+H51+H53+H65+H66+H68</f>
        <v>-792000000</v>
      </c>
      <c r="I72" s="6">
        <f>I48+I51+I53+I65+I66+I68</f>
        <v>91516760.792987511</v>
      </c>
      <c r="J72" s="6">
        <f>J48+J51+J53+J65+J66+J68</f>
        <v>91516760.792987511</v>
      </c>
      <c r="K72" s="6">
        <f>K48+K51+K53+K65+K66+K68</f>
        <v>91516760.792987511</v>
      </c>
      <c r="L72" s="6">
        <f>L48+L51+L53+L65+L66+L68</f>
        <v>91516760.792987511</v>
      </c>
      <c r="M72" s="6">
        <f t="shared" ref="M72:AB72" si="108">M48+M51+M53+M65+M66+M68</f>
        <v>91516760.792987511</v>
      </c>
      <c r="N72" s="6">
        <f t="shared" si="108"/>
        <v>91516760.792987511</v>
      </c>
      <c r="O72" s="6">
        <f t="shared" si="108"/>
        <v>91516760.792987511</v>
      </c>
      <c r="P72" s="6">
        <f t="shared" si="108"/>
        <v>91516760.792987511</v>
      </c>
      <c r="Q72" s="6">
        <f t="shared" si="108"/>
        <v>91516760.792987511</v>
      </c>
      <c r="R72" s="6">
        <f t="shared" si="108"/>
        <v>302397989.34738129</v>
      </c>
      <c r="S72" s="6">
        <f t="shared" si="108"/>
        <v>0</v>
      </c>
      <c r="T72" s="6">
        <f t="shared" si="108"/>
        <v>0</v>
      </c>
      <c r="U72" s="6">
        <f t="shared" si="108"/>
        <v>0</v>
      </c>
      <c r="V72" s="6">
        <f t="shared" si="108"/>
        <v>0</v>
      </c>
      <c r="W72" s="6">
        <f t="shared" si="108"/>
        <v>0</v>
      </c>
      <c r="X72" s="6">
        <f t="shared" si="108"/>
        <v>0</v>
      </c>
      <c r="Y72" s="6">
        <f t="shared" si="108"/>
        <v>0</v>
      </c>
      <c r="Z72" s="6">
        <f t="shared" si="108"/>
        <v>0</v>
      </c>
      <c r="AA72" s="6">
        <f t="shared" si="108"/>
        <v>0</v>
      </c>
      <c r="AB72" s="6">
        <f t="shared" si="108"/>
        <v>0</v>
      </c>
    </row>
    <row r="73" spans="1:28" s="9" customFormat="1" ht="13.8" x14ac:dyDescent="0.3">
      <c r="A73" s="4"/>
      <c r="B73" s="55" t="str">
        <f>"Эффективная ставка кредитного продукта-"&amp;A43</f>
        <v>Эффективная ставка кредитного продукта-2</v>
      </c>
      <c r="C73" s="11"/>
      <c r="D73" s="56">
        <f>IRR(H72:AB72)</f>
        <v>5.9843501117410991E-2</v>
      </c>
      <c r="G73" s="18"/>
    </row>
    <row r="75" spans="1:28" ht="13.8" x14ac:dyDescent="0.3">
      <c r="A75" s="54">
        <f>A43+1</f>
        <v>3</v>
      </c>
      <c r="B75" s="10" t="str">
        <f>"Кредитное/лизинговое предложение-"&amp;A75</f>
        <v>Кредитное/лизинговое предложение-3</v>
      </c>
    </row>
    <row r="76" spans="1:28" s="4" customFormat="1" x14ac:dyDescent="0.25">
      <c r="B76" s="4" t="s">
        <v>7</v>
      </c>
      <c r="C76" s="5" t="s">
        <v>1</v>
      </c>
      <c r="D76" s="23">
        <v>5</v>
      </c>
      <c r="G76" s="5"/>
      <c r="H76" s="2">
        <f>IF(AND(H$4-$H$4&gt;0,H$4-$H$4&lt;=$D76),1,0)</f>
        <v>0</v>
      </c>
      <c r="I76" s="2">
        <f>IF(AND(I$4-$H$4&gt;0,I$4-$H$4&lt;=$D76),1,0)</f>
        <v>1</v>
      </c>
      <c r="J76" s="2">
        <f>IF(AND(J$4-$H$4&gt;0,J$4-$H$4&lt;=$D76),1,0)</f>
        <v>1</v>
      </c>
      <c r="K76" s="2">
        <f>IF(AND(K$4-$H$4&gt;0,K$4-$H$4&lt;=$D76),1,0)</f>
        <v>1</v>
      </c>
      <c r="L76" s="2">
        <f>IF(AND(L$4-$H$4&gt;0,L$4-$H$4&lt;=$D76),1,0)</f>
        <v>1</v>
      </c>
      <c r="M76" s="2">
        <f t="shared" ref="M76:AB76" si="109">IF(AND(M$4-$H$4&gt;0,M$4-$H$4&lt;=$D76),1,0)</f>
        <v>1</v>
      </c>
      <c r="N76" s="2">
        <f t="shared" si="109"/>
        <v>0</v>
      </c>
      <c r="O76" s="2">
        <f t="shared" si="109"/>
        <v>0</v>
      </c>
      <c r="P76" s="2">
        <f t="shared" si="109"/>
        <v>0</v>
      </c>
      <c r="Q76" s="2">
        <f t="shared" si="109"/>
        <v>0</v>
      </c>
      <c r="R76" s="2">
        <f t="shared" si="109"/>
        <v>0</v>
      </c>
      <c r="S76" s="2">
        <f t="shared" si="109"/>
        <v>0</v>
      </c>
      <c r="T76" s="2">
        <f t="shared" si="109"/>
        <v>0</v>
      </c>
      <c r="U76" s="2">
        <f t="shared" si="109"/>
        <v>0</v>
      </c>
      <c r="V76" s="2">
        <f t="shared" si="109"/>
        <v>0</v>
      </c>
      <c r="W76" s="2">
        <f t="shared" si="109"/>
        <v>0</v>
      </c>
      <c r="X76" s="2">
        <f t="shared" si="109"/>
        <v>0</v>
      </c>
      <c r="Y76" s="2">
        <f t="shared" si="109"/>
        <v>0</v>
      </c>
      <c r="Z76" s="2">
        <f t="shared" si="109"/>
        <v>0</v>
      </c>
      <c r="AA76" s="2">
        <f t="shared" si="109"/>
        <v>0</v>
      </c>
      <c r="AB76" s="2">
        <f t="shared" si="109"/>
        <v>0</v>
      </c>
    </row>
    <row r="77" spans="1:28" x14ac:dyDescent="0.25">
      <c r="A77" s="4"/>
    </row>
    <row r="78" spans="1:28" x14ac:dyDescent="0.25">
      <c r="A78" s="4"/>
      <c r="B78" s="2" t="s">
        <v>43</v>
      </c>
      <c r="C78" s="5" t="s">
        <v>1</v>
      </c>
      <c r="D78" s="43">
        <v>1</v>
      </c>
      <c r="K78" s="4"/>
    </row>
    <row r="79" spans="1:28" s="4" customFormat="1" x14ac:dyDescent="0.25">
      <c r="B79" s="4" t="s">
        <v>5</v>
      </c>
      <c r="C79" s="5"/>
      <c r="D79" s="13">
        <f>$D$9*D78</f>
        <v>800000000</v>
      </c>
      <c r="G79" s="5"/>
      <c r="I79" s="8"/>
    </row>
    <row r="80" spans="1:28" s="4" customFormat="1" x14ac:dyDescent="0.25">
      <c r="B80" s="4" t="s">
        <v>4</v>
      </c>
      <c r="C80" s="5"/>
      <c r="D80" s="15"/>
      <c r="G80" s="5"/>
      <c r="H80" s="6">
        <f>-D79</f>
        <v>-800000000</v>
      </c>
    </row>
    <row r="81" spans="1:28" x14ac:dyDescent="0.25">
      <c r="A81" s="4"/>
      <c r="B81" s="2" t="s">
        <v>2</v>
      </c>
      <c r="C81" s="5" t="s">
        <v>1</v>
      </c>
      <c r="D81" s="29">
        <v>1.4999999999999999E-2</v>
      </c>
    </row>
    <row r="82" spans="1:28" s="4" customFormat="1" x14ac:dyDescent="0.25">
      <c r="B82" s="35" t="s">
        <v>3</v>
      </c>
      <c r="C82" s="33"/>
      <c r="D82" s="36"/>
      <c r="E82" s="35"/>
      <c r="F82" s="35"/>
      <c r="G82" s="33"/>
      <c r="H82" s="46"/>
      <c r="I82" s="46">
        <f>I$6+$D81</f>
        <v>6.5000000000000002E-2</v>
      </c>
      <c r="J82" s="46">
        <f>J$6+$D81</f>
        <v>6.5000000000000002E-2</v>
      </c>
      <c r="K82" s="46">
        <f>K$6+$D81</f>
        <v>6.5000000000000002E-2</v>
      </c>
      <c r="L82" s="46">
        <f>L$6+$D81</f>
        <v>6.5000000000000002E-2</v>
      </c>
      <c r="M82" s="46">
        <f t="shared" ref="M82:AB82" si="110">M$6+$D81</f>
        <v>6.5000000000000002E-2</v>
      </c>
      <c r="N82" s="46">
        <f t="shared" si="110"/>
        <v>6.5000000000000002E-2</v>
      </c>
      <c r="O82" s="46">
        <f t="shared" si="110"/>
        <v>6.5000000000000002E-2</v>
      </c>
      <c r="P82" s="46">
        <f t="shared" si="110"/>
        <v>6.5000000000000002E-2</v>
      </c>
      <c r="Q82" s="46">
        <f t="shared" si="110"/>
        <v>6.5000000000000002E-2</v>
      </c>
      <c r="R82" s="46">
        <f t="shared" si="110"/>
        <v>6.5000000000000002E-2</v>
      </c>
      <c r="S82" s="46">
        <f t="shared" si="110"/>
        <v>6.5000000000000002E-2</v>
      </c>
      <c r="T82" s="46">
        <f t="shared" si="110"/>
        <v>6.5000000000000002E-2</v>
      </c>
      <c r="U82" s="46">
        <f t="shared" si="110"/>
        <v>6.5000000000000002E-2</v>
      </c>
      <c r="V82" s="46">
        <f t="shared" si="110"/>
        <v>6.5000000000000002E-2</v>
      </c>
      <c r="W82" s="46">
        <f t="shared" si="110"/>
        <v>6.5000000000000002E-2</v>
      </c>
      <c r="X82" s="46">
        <f t="shared" si="110"/>
        <v>6.5000000000000002E-2</v>
      </c>
      <c r="Y82" s="46">
        <f t="shared" si="110"/>
        <v>6.5000000000000002E-2</v>
      </c>
      <c r="Z82" s="46">
        <f t="shared" si="110"/>
        <v>6.5000000000000002E-2</v>
      </c>
      <c r="AA82" s="46">
        <f t="shared" si="110"/>
        <v>6.5000000000000002E-2</v>
      </c>
      <c r="AB82" s="46">
        <f t="shared" si="110"/>
        <v>6.5000000000000002E-2</v>
      </c>
    </row>
    <row r="83" spans="1:28" x14ac:dyDescent="0.25">
      <c r="A83" s="4"/>
      <c r="B83" s="2" t="s">
        <v>62</v>
      </c>
      <c r="C83" s="5" t="s">
        <v>1</v>
      </c>
      <c r="D83" s="29">
        <v>0.01</v>
      </c>
      <c r="H83" s="3">
        <f>-H80*$D83</f>
        <v>8000000</v>
      </c>
    </row>
    <row r="84" spans="1:28" s="4" customFormat="1" x14ac:dyDescent="0.25">
      <c r="B84" s="4" t="s">
        <v>6</v>
      </c>
      <c r="C84" s="5" t="s">
        <v>1</v>
      </c>
      <c r="D84" s="22">
        <v>0.3</v>
      </c>
      <c r="G84" s="5"/>
    </row>
    <row r="85" spans="1:28" s="4" customFormat="1" x14ac:dyDescent="0.25">
      <c r="B85" s="4" t="s">
        <v>8</v>
      </c>
      <c r="C85" s="5"/>
      <c r="D85" s="13">
        <f>SUM(H85:AB85)</f>
        <v>240000000</v>
      </c>
      <c r="G85" s="5"/>
      <c r="H85" s="6">
        <f t="shared" ref="H85" si="111">IF(H$4-$H$4=$D76,$D79*$D84,0)</f>
        <v>0</v>
      </c>
      <c r="I85" s="6">
        <f t="shared" ref="I85" si="112">IF(I$4-$H$4=$D76,$D79*$D84,0)</f>
        <v>0</v>
      </c>
      <c r="J85" s="6">
        <f t="shared" ref="J85" si="113">IF(J$4-$H$4=$D76,$D79*$D84,0)</f>
        <v>0</v>
      </c>
      <c r="K85" s="6">
        <f t="shared" ref="K85" si="114">IF(K$4-$H$4=$D76,$D79*$D84,0)</f>
        <v>0</v>
      </c>
      <c r="L85" s="6">
        <f t="shared" ref="L85" si="115">IF(L$4-$H$4=$D76,$D79*$D84,0)</f>
        <v>0</v>
      </c>
      <c r="M85" s="6">
        <f t="shared" ref="M85" si="116">IF(M$4-$H$4=$D76,$D79*$D84,0)</f>
        <v>240000000</v>
      </c>
      <c r="N85" s="6">
        <f t="shared" ref="N85" si="117">IF(N$4-$H$4=$D76,$D79*$D84,0)</f>
        <v>0</v>
      </c>
      <c r="O85" s="6">
        <f t="shared" ref="O85" si="118">IF(O$4-$H$4=$D76,$D79*$D84,0)</f>
        <v>0</v>
      </c>
      <c r="P85" s="6">
        <f t="shared" ref="P85" si="119">IF(P$4-$H$4=$D76,$D79*$D84,0)</f>
        <v>0</v>
      </c>
      <c r="Q85" s="6">
        <f t="shared" ref="Q85" si="120">IF(Q$4-$H$4=$D76,$D79*$D84,0)</f>
        <v>0</v>
      </c>
      <c r="R85" s="6">
        <f t="shared" ref="R85" si="121">IF(R$4-$H$4=$D76,$D79*$D84,0)</f>
        <v>0</v>
      </c>
      <c r="S85" s="6">
        <f t="shared" ref="S85" si="122">IF(S$4-$H$4=$D76,$D79*$D84,0)</f>
        <v>0</v>
      </c>
      <c r="T85" s="6">
        <f t="shared" ref="T85" si="123">IF(T$4-$H$4=$D76,$D79*$D84,0)</f>
        <v>0</v>
      </c>
      <c r="U85" s="6">
        <f t="shared" ref="U85" si="124">IF(U$4-$H$4=$D76,$D79*$D84,0)</f>
        <v>0</v>
      </c>
      <c r="V85" s="6">
        <f t="shared" ref="V85" si="125">IF(V$4-$H$4=$D76,$D79*$D84,0)</f>
        <v>0</v>
      </c>
      <c r="W85" s="6">
        <f t="shared" ref="W85" si="126">IF(W$4-$H$4=$D76,$D79*$D84,0)</f>
        <v>0</v>
      </c>
      <c r="X85" s="6">
        <f t="shared" ref="X85" si="127">IF(X$4-$H$4=$D76,$D79*$D84,0)</f>
        <v>0</v>
      </c>
      <c r="Y85" s="6">
        <f t="shared" ref="Y85" si="128">IF(Y$4-$H$4=$D76,$D79*$D84,0)</f>
        <v>0</v>
      </c>
      <c r="Z85" s="6">
        <f t="shared" ref="Z85" si="129">IF(Z$4-$H$4=$D76,$D79*$D84,0)</f>
        <v>0</v>
      </c>
      <c r="AA85" s="6">
        <f t="shared" ref="AA85" si="130">IF(AA$4-$H$4=$D76,$D79*$D84,0)</f>
        <v>0</v>
      </c>
      <c r="AB85" s="6">
        <f t="shared" ref="AB85" si="131">IF(AB$4-$H$4=$D76,$D79*$D84,0)</f>
        <v>0</v>
      </c>
    </row>
    <row r="86" spans="1:28" x14ac:dyDescent="0.25">
      <c r="A86" s="4"/>
    </row>
    <row r="87" spans="1:28" x14ac:dyDescent="0.25">
      <c r="A87" s="53">
        <v>1</v>
      </c>
      <c r="B87" s="2" t="s">
        <v>9</v>
      </c>
      <c r="C87" s="5" t="s">
        <v>1</v>
      </c>
      <c r="D87" s="23">
        <v>0</v>
      </c>
    </row>
    <row r="88" spans="1:28" x14ac:dyDescent="0.25">
      <c r="A88" s="53">
        <v>2</v>
      </c>
      <c r="B88" s="30" t="s">
        <v>10</v>
      </c>
      <c r="C88" s="33" t="s">
        <v>1</v>
      </c>
      <c r="D88" s="40">
        <v>1</v>
      </c>
    </row>
    <row r="89" spans="1:28" x14ac:dyDescent="0.25">
      <c r="A89" s="53">
        <v>3</v>
      </c>
      <c r="B89" s="2" t="s">
        <v>11</v>
      </c>
      <c r="C89" s="5" t="s">
        <v>1</v>
      </c>
      <c r="D89" s="23">
        <v>0</v>
      </c>
    </row>
    <row r="90" spans="1:28" s="4" customFormat="1" x14ac:dyDescent="0.25">
      <c r="A90" s="4">
        <v>1</v>
      </c>
      <c r="B90" s="4" t="s">
        <v>13</v>
      </c>
      <c r="C90" s="5"/>
      <c r="D90" s="16" t="str">
        <f>IF(SUM(D87:D89)=1,"","ОШИБКА!!!")</f>
        <v/>
      </c>
      <c r="G90" s="5"/>
      <c r="H90" s="6">
        <f>IF(AND(H$4-$H$4&gt;0,H$4-$H$4&lt;=$D76),$D79*(1-$D84)/$D76,0)</f>
        <v>0</v>
      </c>
      <c r="I90" s="6">
        <f>IF(AND(I$4-$H$4&gt;0,I$4-$H$4&lt;=$D76),$D79*(1-$D84)/$D76,0)</f>
        <v>112000000</v>
      </c>
      <c r="J90" s="6">
        <f>IF(AND(J$4-$H$4&gt;0,J$4-$H$4&lt;=$D76),$D79*(1-$D84)/$D76,0)</f>
        <v>112000000</v>
      </c>
      <c r="K90" s="6">
        <f>IF(AND(K$4-$H$4&gt;0,K$4-$H$4&lt;=$D76),$D79*(1-$D84)/$D76,0)</f>
        <v>112000000</v>
      </c>
      <c r="L90" s="6">
        <f>IF(AND(L$4-$H$4&gt;0,L$4-$H$4&lt;=$D76),$D79*(1-$D84)/$D76,0)</f>
        <v>112000000</v>
      </c>
      <c r="M90" s="6">
        <f t="shared" ref="M90:AB90" si="132">IF(AND(M$4-$H$4&gt;0,M$4-$H$4&lt;=$D76),$D79*(1-$D84)/$D76,0)</f>
        <v>112000000</v>
      </c>
      <c r="N90" s="6">
        <f t="shared" si="132"/>
        <v>0</v>
      </c>
      <c r="O90" s="6">
        <f t="shared" si="132"/>
        <v>0</v>
      </c>
      <c r="P90" s="6">
        <f t="shared" si="132"/>
        <v>0</v>
      </c>
      <c r="Q90" s="6">
        <f t="shared" si="132"/>
        <v>0</v>
      </c>
      <c r="R90" s="6">
        <f t="shared" si="132"/>
        <v>0</v>
      </c>
      <c r="S90" s="6">
        <f t="shared" si="132"/>
        <v>0</v>
      </c>
      <c r="T90" s="6">
        <f t="shared" si="132"/>
        <v>0</v>
      </c>
      <c r="U90" s="6">
        <f t="shared" si="132"/>
        <v>0</v>
      </c>
      <c r="V90" s="6">
        <f t="shared" si="132"/>
        <v>0</v>
      </c>
      <c r="W90" s="6">
        <f t="shared" si="132"/>
        <v>0</v>
      </c>
      <c r="X90" s="6">
        <f t="shared" si="132"/>
        <v>0</v>
      </c>
      <c r="Y90" s="6">
        <f t="shared" si="132"/>
        <v>0</v>
      </c>
      <c r="Z90" s="6">
        <f t="shared" si="132"/>
        <v>0</v>
      </c>
      <c r="AA90" s="6">
        <f t="shared" si="132"/>
        <v>0</v>
      </c>
      <c r="AB90" s="6">
        <f t="shared" si="132"/>
        <v>0</v>
      </c>
    </row>
    <row r="91" spans="1:28" x14ac:dyDescent="0.25">
      <c r="A91" s="4">
        <v>2</v>
      </c>
      <c r="B91" s="30" t="s">
        <v>16</v>
      </c>
      <c r="C91" s="31"/>
      <c r="D91" s="32"/>
      <c r="E91" s="30"/>
      <c r="F91" s="30"/>
      <c r="G91" s="33"/>
      <c r="H91" s="34">
        <f>IF(AND(H$4-$H$4&gt;0,H$4-$H$4&lt;=$D76),$D79*(1-$D84)*H82*POWER(1+H82,$D76)/(POWER(1+H82,$D76)-1),0)</f>
        <v>0</v>
      </c>
      <c r="I91" s="34">
        <f>IF(AND(I$4-$H$4&gt;0,I$4-$H$4&lt;=$D76),$D79*(1-$D84)*I82*POWER(1+I82,$D76)/(POWER(1+I82,$D76)-1),0)</f>
        <v>134755341.05459267</v>
      </c>
      <c r="J91" s="34">
        <f>IF(AND(J$4-$H$4&gt;0,J$4-$H$4&lt;=$D76),$D79*(1-$D84)*J82*POWER(1+J82,$D76)/(POWER(1+J82,$D76)-1),0)</f>
        <v>134755341.05459267</v>
      </c>
      <c r="K91" s="34">
        <f>IF(AND(K$4-$H$4&gt;0,K$4-$H$4&lt;=$D76),$D79*(1-$D84)*K82*POWER(1+K82,$D76)/(POWER(1+K82,$D76)-1),0)</f>
        <v>134755341.05459267</v>
      </c>
      <c r="L91" s="34">
        <f>IF(AND(L$4-$H$4&gt;0,L$4-$H$4&lt;=$D76),$D79*(1-$D84)*L82*POWER(1+L82,$D76)/(POWER(1+L82,$D76)-1),0)</f>
        <v>134755341.05459267</v>
      </c>
      <c r="M91" s="34">
        <f t="shared" ref="M91:AB91" si="133">IF(AND(M$4-$H$4&gt;0,M$4-$H$4&lt;=$D76),$D79*(1-$D84)*M82*POWER(1+M82,$D76)/(POWER(1+M82,$D76)-1),0)</f>
        <v>134755341.05459267</v>
      </c>
      <c r="N91" s="34">
        <f t="shared" si="133"/>
        <v>0</v>
      </c>
      <c r="O91" s="34">
        <f t="shared" si="133"/>
        <v>0</v>
      </c>
      <c r="P91" s="34">
        <f t="shared" si="133"/>
        <v>0</v>
      </c>
      <c r="Q91" s="34">
        <f t="shared" si="133"/>
        <v>0</v>
      </c>
      <c r="R91" s="34">
        <f t="shared" si="133"/>
        <v>0</v>
      </c>
      <c r="S91" s="34">
        <f t="shared" si="133"/>
        <v>0</v>
      </c>
      <c r="T91" s="34">
        <f t="shared" si="133"/>
        <v>0</v>
      </c>
      <c r="U91" s="34">
        <f t="shared" si="133"/>
        <v>0</v>
      </c>
      <c r="V91" s="34">
        <f t="shared" si="133"/>
        <v>0</v>
      </c>
      <c r="W91" s="34">
        <f t="shared" si="133"/>
        <v>0</v>
      </c>
      <c r="X91" s="34">
        <f t="shared" si="133"/>
        <v>0</v>
      </c>
      <c r="Y91" s="34">
        <f t="shared" si="133"/>
        <v>0</v>
      </c>
      <c r="Z91" s="34">
        <f t="shared" si="133"/>
        <v>0</v>
      </c>
      <c r="AA91" s="34">
        <f t="shared" si="133"/>
        <v>0</v>
      </c>
      <c r="AB91" s="34">
        <f t="shared" si="133"/>
        <v>0</v>
      </c>
    </row>
    <row r="92" spans="1:28" x14ac:dyDescent="0.25">
      <c r="A92" s="4">
        <v>2</v>
      </c>
      <c r="B92" s="30" t="s">
        <v>17</v>
      </c>
      <c r="C92" s="31"/>
      <c r="D92" s="32"/>
      <c r="E92" s="30"/>
      <c r="F92" s="30"/>
      <c r="G92" s="33"/>
      <c r="H92" s="34">
        <f>IF(AND(H$4-$H$4&gt;0,H$4-$H$4&lt;=$D76),($D79-SUM($G93:G93))*H82,)</f>
        <v>0</v>
      </c>
      <c r="I92" s="34">
        <f>IF(AND(I$4-$H$4&gt;0,I$4-$H$4&lt;=$D76),($D79-SUM($G93:H93))*I82,)</f>
        <v>52000000</v>
      </c>
      <c r="J92" s="34">
        <f>IF(AND(J$4-$H$4&gt;0,J$4-$H$4&lt;=$D76),($D79-SUM($G93:I93))*J82,)</f>
        <v>46620902.831451483</v>
      </c>
      <c r="K92" s="34">
        <f>IF(AND(K$4-$H$4&gt;0,K$4-$H$4&lt;=$D76),($D79-SUM($G93:J93))*K82,)</f>
        <v>40892164.346947305</v>
      </c>
      <c r="L92" s="34">
        <f>IF(AND(L$4-$H$4&gt;0,L$4-$H$4&lt;=$D76),($D79-SUM($G93:K93))*L82,)</f>
        <v>34791057.860950351</v>
      </c>
      <c r="M92" s="34">
        <f>IF(AND(M$4-$H$4&gt;0,M$4-$H$4&lt;=$D76),($D79-SUM($G93:L93))*M82,)</f>
        <v>28293379.453363601</v>
      </c>
      <c r="N92" s="34">
        <f>IF(AND(N$4-$H$4&gt;0,N$4-$H$4&lt;=$D76),($D79-SUM($G93:M93))*N82,)</f>
        <v>0</v>
      </c>
      <c r="O92" s="34">
        <f>IF(AND(O$4-$H$4&gt;0,O$4-$H$4&lt;=$D76),($D79-SUM($G93:N93))*O82,)</f>
        <v>0</v>
      </c>
      <c r="P92" s="34">
        <f>IF(AND(P$4-$H$4&gt;0,P$4-$H$4&lt;=$D76),($D79-SUM($G93:O93))*P82,)</f>
        <v>0</v>
      </c>
      <c r="Q92" s="34">
        <f>IF(AND(Q$4-$H$4&gt;0,Q$4-$H$4&lt;=$D76),($D79-SUM($G93:P93))*Q82,)</f>
        <v>0</v>
      </c>
      <c r="R92" s="34">
        <f>IF(AND(R$4-$H$4&gt;0,R$4-$H$4&lt;=$D76),($D79-SUM($G93:Q93))*R82,)</f>
        <v>0</v>
      </c>
      <c r="S92" s="34">
        <f>IF(AND(S$4-$H$4&gt;0,S$4-$H$4&lt;=$D76),($D79-SUM($G93:R93))*S82,)</f>
        <v>0</v>
      </c>
      <c r="T92" s="34">
        <f>IF(AND(T$4-$H$4&gt;0,T$4-$H$4&lt;=$D76),($D79-SUM($G93:S93))*T82,)</f>
        <v>0</v>
      </c>
      <c r="U92" s="34">
        <f>IF(AND(U$4-$H$4&gt;0,U$4-$H$4&lt;=$D76),($D79-SUM($G93:T93))*U82,)</f>
        <v>0</v>
      </c>
      <c r="V92" s="34">
        <f>IF(AND(V$4-$H$4&gt;0,V$4-$H$4&lt;=$D76),($D79-SUM($G93:U93))*V82,)</f>
        <v>0</v>
      </c>
      <c r="W92" s="34">
        <f>IF(AND(W$4-$H$4&gt;0,W$4-$H$4&lt;=$D76),($D79-SUM($G93:V93))*W82,)</f>
        <v>0</v>
      </c>
      <c r="X92" s="34">
        <f>IF(AND(X$4-$H$4&gt;0,X$4-$H$4&lt;=$D76),($D79-SUM($G93:W93))*X82,)</f>
        <v>0</v>
      </c>
      <c r="Y92" s="34">
        <f>IF(AND(Y$4-$H$4&gt;0,Y$4-$H$4&lt;=$D76),($D79-SUM($G93:X93))*Y82,)</f>
        <v>0</v>
      </c>
      <c r="Z92" s="34">
        <f>IF(AND(Z$4-$H$4&gt;0,Z$4-$H$4&lt;=$D76),($D79-SUM($G93:Y93))*Z82,)</f>
        <v>0</v>
      </c>
      <c r="AA92" s="34">
        <f>IF(AND(AA$4-$H$4&gt;0,AA$4-$H$4&lt;=$D76),($D79-SUM($G93:Z93))*AA82,)</f>
        <v>0</v>
      </c>
      <c r="AB92" s="34">
        <f>IF(AND(AB$4-$H$4&gt;0,AB$4-$H$4&lt;=$D76),($D79-SUM($G93:AA93))*AB82,)</f>
        <v>0</v>
      </c>
    </row>
    <row r="93" spans="1:28" s="4" customFormat="1" x14ac:dyDescent="0.25">
      <c r="A93" s="4">
        <v>2</v>
      </c>
      <c r="B93" s="35" t="s">
        <v>14</v>
      </c>
      <c r="C93" s="33"/>
      <c r="D93" s="36"/>
      <c r="E93" s="35"/>
      <c r="F93" s="35"/>
      <c r="G93" s="33"/>
      <c r="H93" s="37">
        <f>IF(H$4=$D76,$D79*(1-$D84)-SUM($G93:G93),IF(AND(H$4-$H$4&gt;0,H$4-$H$4&lt;=$D76),H91-H92,0))</f>
        <v>0</v>
      </c>
      <c r="I93" s="37">
        <f>IF(I$4=$D76,$D79*(1-$D84)-SUM($G93:H93),IF(AND(I$4-$H$4&gt;0,I$4-$H$4&lt;=$D76),I91-I92,0))</f>
        <v>82755341.054592669</v>
      </c>
      <c r="J93" s="37">
        <f>IF(J$4=$D76,$D79*(1-$D84)-SUM($G93:I93),IF(AND(J$4-$H$4&gt;0,J$4-$H$4&lt;=$D76),J91-J92,0))</f>
        <v>88134438.223141193</v>
      </c>
      <c r="K93" s="37">
        <f>IF(K$4=$D76,$D79*(1-$D84)-SUM($G93:J93),IF(AND(K$4-$H$4&gt;0,K$4-$H$4&lt;=$D76),K91-K92,0))</f>
        <v>93863176.707645357</v>
      </c>
      <c r="L93" s="37">
        <f>IF(L$4=$D76,$D79*(1-$D84)-SUM($G93:K93),IF(AND(L$4-$H$4&gt;0,L$4-$H$4&lt;=$D76),L91-L92,0))</f>
        <v>99964283.193642318</v>
      </c>
      <c r="M93" s="37">
        <f>IF(M$4=$D76,$D79*(1-$D84)-SUM($G93:L93),IF(AND(M$4-$H$4&gt;0,M$4-$H$4&lt;=$D76),M91-M92,0))</f>
        <v>195282760.82097846</v>
      </c>
      <c r="N93" s="37">
        <f>IF(N$4=$D76,$D79*(1-$D84)-SUM($G93:M93),IF(AND(N$4-$H$4&gt;0,N$4-$H$4&lt;=$D76),N91-N92,0))</f>
        <v>0</v>
      </c>
      <c r="O93" s="37">
        <f>IF(O$4=$D76,$D79*(1-$D84)-SUM($G93:N93),IF(AND(O$4-$H$4&gt;0,O$4-$H$4&lt;=$D76),O91-O92,0))</f>
        <v>0</v>
      </c>
      <c r="P93" s="37">
        <f>IF(P$4=$D76,$D79*(1-$D84)-SUM($G93:O93),IF(AND(P$4-$H$4&gt;0,P$4-$H$4&lt;=$D76),P91-P92,0))</f>
        <v>0</v>
      </c>
      <c r="Q93" s="37">
        <f>IF(Q$4=$D76,$D79*(1-$D84)-SUM($G93:P93),IF(AND(Q$4-$H$4&gt;0,Q$4-$H$4&lt;=$D76),Q91-Q92,0))</f>
        <v>0</v>
      </c>
      <c r="R93" s="37">
        <f>IF(R$4=$D76,$D79*(1-$D84)-SUM($G93:Q93),IF(AND(R$4-$H$4&gt;0,R$4-$H$4&lt;=$D76),R91-R92,0))</f>
        <v>0</v>
      </c>
      <c r="S93" s="37">
        <f>IF(S$4=$D76,$D79*(1-$D84)-SUM($G93:R93),IF(AND(S$4-$H$4&gt;0,S$4-$H$4&lt;=$D76),S91-S92,0))</f>
        <v>0</v>
      </c>
      <c r="T93" s="37">
        <f>IF(T$4=$D76,$D79*(1-$D84)-SUM($G93:S93),IF(AND(T$4-$H$4&gt;0,T$4-$H$4&lt;=$D76),T91-T92,0))</f>
        <v>0</v>
      </c>
      <c r="U93" s="37">
        <f>IF(U$4=$D76,$D79*(1-$D84)-SUM($G93:T93),IF(AND(U$4-$H$4&gt;0,U$4-$H$4&lt;=$D76),U91-U92,0))</f>
        <v>0</v>
      </c>
      <c r="V93" s="37">
        <f>IF(V$4=$D76,$D79*(1-$D84)-SUM($G93:U93),IF(AND(V$4-$H$4&gt;0,V$4-$H$4&lt;=$D76),V91-V92,0))</f>
        <v>0</v>
      </c>
      <c r="W93" s="37">
        <f>IF(W$4=$D76,$D79*(1-$D84)-SUM($G93:V93),IF(AND(W$4-$H$4&gt;0,W$4-$H$4&lt;=$D76),W91-W92,0))</f>
        <v>0</v>
      </c>
      <c r="X93" s="37">
        <f>IF(X$4=$D76,$D79*(1-$D84)-SUM($G93:W93),IF(AND(X$4-$H$4&gt;0,X$4-$H$4&lt;=$D76),X91-X92,0))</f>
        <v>0</v>
      </c>
      <c r="Y93" s="37">
        <f>IF(Y$4=$D76,$D79*(1-$D84)-SUM($G93:X93),IF(AND(Y$4-$H$4&gt;0,Y$4-$H$4&lt;=$D76),Y91-Y92,0))</f>
        <v>0</v>
      </c>
      <c r="Z93" s="37">
        <f>IF(Z$4=$D76,$D79*(1-$D84)-SUM($G93:Y93),IF(AND(Z$4-$H$4&gt;0,Z$4-$H$4&lt;=$D76),Z91-Z92,0))</f>
        <v>0</v>
      </c>
      <c r="AA93" s="37">
        <f>IF(AA$4=$D76,$D79*(1-$D84)-SUM($G93:Z93),IF(AND(AA$4-$H$4&gt;0,AA$4-$H$4&lt;=$D76),AA91-AA92,0))</f>
        <v>0</v>
      </c>
      <c r="AB93" s="37">
        <f>IF(AB$4=$D76,$D79*(1-$D84)-SUM($G93:AA93),IF(AND(AB$4-$H$4&gt;0,AB$4-$H$4&lt;=$D76),AB91-AB92,0))</f>
        <v>0</v>
      </c>
    </row>
    <row r="94" spans="1:28" x14ac:dyDescent="0.25">
      <c r="A94" s="4">
        <v>3</v>
      </c>
      <c r="B94" s="2" t="s">
        <v>64</v>
      </c>
      <c r="G94" s="5" t="s">
        <v>1</v>
      </c>
      <c r="H94" s="24">
        <f>IF(AND(H$4-$H$4&gt;0,H$4-$H$4&lt;=$D76),2*H$4*(1-$D84)/($D76*($D76+1)),0)</f>
        <v>0</v>
      </c>
      <c r="I94" s="24">
        <f>IF(AND(I$4-$H$4&gt;0,I$4-$H$4&lt;=$D76),2*I$4*(1-$D84)/($D76*($D76+1)),0)</f>
        <v>4.6666666666666662E-2</v>
      </c>
      <c r="J94" s="24">
        <f>IF(AND(J$4-$H$4&gt;0,J$4-$H$4&lt;=$D76),2*J$4*(1-$D84)/($D76*($D76+1)),0)</f>
        <v>9.3333333333333324E-2</v>
      </c>
      <c r="K94" s="24">
        <f>IF(AND(K$4-$H$4&gt;0,K$4-$H$4&lt;=$D76),2*K$4*(1-$D84)/($D76*($D76+1)),0)</f>
        <v>0.13999999999999999</v>
      </c>
      <c r="L94" s="24">
        <f>IF(AND(L$4-$H$4&gt;0,L$4-$H$4&lt;=$D76),2*L$4*(1-$D84)/($D76*($D76+1)),0)</f>
        <v>0.18666666666666665</v>
      </c>
      <c r="M94" s="24">
        <f t="shared" ref="M94:AB94" si="134">IF(AND(M$4-$H$4&gt;0,M$4-$H$4&lt;=$D76),2*M$4*(1-$D84)/($D76*($D76+1)),0)</f>
        <v>0.23333333333333334</v>
      </c>
      <c r="N94" s="24">
        <f t="shared" si="134"/>
        <v>0</v>
      </c>
      <c r="O94" s="24">
        <f t="shared" si="134"/>
        <v>0</v>
      </c>
      <c r="P94" s="24">
        <f t="shared" si="134"/>
        <v>0</v>
      </c>
      <c r="Q94" s="24">
        <f t="shared" si="134"/>
        <v>0</v>
      </c>
      <c r="R94" s="24">
        <f t="shared" si="134"/>
        <v>0</v>
      </c>
      <c r="S94" s="24">
        <f t="shared" si="134"/>
        <v>0</v>
      </c>
      <c r="T94" s="24">
        <f t="shared" si="134"/>
        <v>0</v>
      </c>
      <c r="U94" s="24">
        <f t="shared" si="134"/>
        <v>0</v>
      </c>
      <c r="V94" s="24">
        <f t="shared" si="134"/>
        <v>0</v>
      </c>
      <c r="W94" s="24">
        <f t="shared" si="134"/>
        <v>0</v>
      </c>
      <c r="X94" s="24">
        <f t="shared" si="134"/>
        <v>0</v>
      </c>
      <c r="Y94" s="24">
        <f t="shared" si="134"/>
        <v>0</v>
      </c>
      <c r="Z94" s="24">
        <f t="shared" si="134"/>
        <v>0</v>
      </c>
      <c r="AA94" s="24">
        <f t="shared" si="134"/>
        <v>0</v>
      </c>
      <c r="AB94" s="24">
        <f t="shared" si="134"/>
        <v>0</v>
      </c>
    </row>
    <row r="95" spans="1:28" s="4" customFormat="1" x14ac:dyDescent="0.25">
      <c r="A95" s="4">
        <v>3</v>
      </c>
      <c r="B95" s="4" t="s">
        <v>15</v>
      </c>
      <c r="C95" s="5"/>
      <c r="D95" s="15"/>
      <c r="G95" s="5"/>
      <c r="H95" s="6">
        <f>$D79*H94</f>
        <v>0</v>
      </c>
      <c r="I95" s="6">
        <f>$D79*I94</f>
        <v>37333333.333333328</v>
      </c>
      <c r="J95" s="6">
        <f>$D79*J94</f>
        <v>74666666.666666657</v>
      </c>
      <c r="K95" s="6">
        <f>$D79*K94</f>
        <v>111999999.99999999</v>
      </c>
      <c r="L95" s="6">
        <f>$D79*L94</f>
        <v>149333333.33333331</v>
      </c>
      <c r="M95" s="6">
        <f t="shared" ref="M95:AB95" si="135">$D79*M94</f>
        <v>186666666.66666666</v>
      </c>
      <c r="N95" s="6">
        <f t="shared" si="135"/>
        <v>0</v>
      </c>
      <c r="O95" s="6">
        <f t="shared" si="135"/>
        <v>0</v>
      </c>
      <c r="P95" s="6">
        <f t="shared" si="135"/>
        <v>0</v>
      </c>
      <c r="Q95" s="6">
        <f t="shared" si="135"/>
        <v>0</v>
      </c>
      <c r="R95" s="6">
        <f t="shared" si="135"/>
        <v>0</v>
      </c>
      <c r="S95" s="6">
        <f t="shared" si="135"/>
        <v>0</v>
      </c>
      <c r="T95" s="6">
        <f t="shared" si="135"/>
        <v>0</v>
      </c>
      <c r="U95" s="6">
        <f t="shared" si="135"/>
        <v>0</v>
      </c>
      <c r="V95" s="6">
        <f t="shared" si="135"/>
        <v>0</v>
      </c>
      <c r="W95" s="6">
        <f t="shared" si="135"/>
        <v>0</v>
      </c>
      <c r="X95" s="6">
        <f t="shared" si="135"/>
        <v>0</v>
      </c>
      <c r="Y95" s="6">
        <f t="shared" si="135"/>
        <v>0</v>
      </c>
      <c r="Z95" s="6">
        <f t="shared" si="135"/>
        <v>0</v>
      </c>
      <c r="AA95" s="6">
        <f t="shared" si="135"/>
        <v>0</v>
      </c>
      <c r="AB95" s="6">
        <f t="shared" si="135"/>
        <v>0</v>
      </c>
    </row>
    <row r="96" spans="1:28" x14ac:dyDescent="0.25">
      <c r="A96" s="4"/>
    </row>
    <row r="97" spans="1:28" s="4" customFormat="1" x14ac:dyDescent="0.25">
      <c r="B97" s="35" t="s">
        <v>12</v>
      </c>
      <c r="C97" s="33"/>
      <c r="D97" s="51">
        <f>SUM(H97:AB97)</f>
        <v>560000000</v>
      </c>
      <c r="E97" s="35"/>
      <c r="F97" s="35"/>
      <c r="G97" s="33"/>
      <c r="H97" s="37">
        <f>$D87*H90+$D88*H93+$D89*H95</f>
        <v>0</v>
      </c>
      <c r="I97" s="37">
        <f>$D87*I90+$D88*I93+$D89*I95</f>
        <v>82755341.054592669</v>
      </c>
      <c r="J97" s="37">
        <f>$D87*J90+$D88*J93+$D89*J95</f>
        <v>88134438.223141193</v>
      </c>
      <c r="K97" s="37">
        <f>$D87*K90+$D88*K93+$D89*K95</f>
        <v>93863176.707645357</v>
      </c>
      <c r="L97" s="37">
        <f>$D87*L90+$D88*L93+$D89*L95</f>
        <v>99964283.193642318</v>
      </c>
      <c r="M97" s="37">
        <f t="shared" ref="M97:AB97" si="136">$D87*M90+$D88*M93+$D89*M95</f>
        <v>195282760.82097846</v>
      </c>
      <c r="N97" s="37">
        <f t="shared" si="136"/>
        <v>0</v>
      </c>
      <c r="O97" s="37">
        <f t="shared" si="136"/>
        <v>0</v>
      </c>
      <c r="P97" s="37">
        <f t="shared" si="136"/>
        <v>0</v>
      </c>
      <c r="Q97" s="37">
        <f t="shared" si="136"/>
        <v>0</v>
      </c>
      <c r="R97" s="37">
        <f t="shared" si="136"/>
        <v>0</v>
      </c>
      <c r="S97" s="37">
        <f t="shared" si="136"/>
        <v>0</v>
      </c>
      <c r="T97" s="37">
        <f t="shared" si="136"/>
        <v>0</v>
      </c>
      <c r="U97" s="37">
        <f t="shared" si="136"/>
        <v>0</v>
      </c>
      <c r="V97" s="37">
        <f t="shared" si="136"/>
        <v>0</v>
      </c>
      <c r="W97" s="37">
        <f t="shared" si="136"/>
        <v>0</v>
      </c>
      <c r="X97" s="37">
        <f t="shared" si="136"/>
        <v>0</v>
      </c>
      <c r="Y97" s="37">
        <f t="shared" si="136"/>
        <v>0</v>
      </c>
      <c r="Z97" s="37">
        <f t="shared" si="136"/>
        <v>0</v>
      </c>
      <c r="AA97" s="37">
        <f t="shared" si="136"/>
        <v>0</v>
      </c>
      <c r="AB97" s="37">
        <f t="shared" si="136"/>
        <v>0</v>
      </c>
    </row>
    <row r="98" spans="1:28" s="4" customFormat="1" x14ac:dyDescent="0.25">
      <c r="B98" s="35" t="s">
        <v>19</v>
      </c>
      <c r="C98" s="33"/>
      <c r="D98" s="51">
        <f>SUM(H98:AB98)</f>
        <v>202597504.49271274</v>
      </c>
      <c r="E98" s="35"/>
      <c r="F98" s="35"/>
      <c r="G98" s="33"/>
      <c r="H98" s="37">
        <f>IF(AND(H$4-$H$4&gt;0,H$4-$H$4&lt;=$D76),($D79-SUM($G97:G97))*H82,)</f>
        <v>0</v>
      </c>
      <c r="I98" s="37">
        <f>IF(AND(I$4-$H$4&gt;0,I$4-$H$4&lt;=$D76),($D79-SUM($G97:H97))*I82,)</f>
        <v>52000000</v>
      </c>
      <c r="J98" s="37">
        <f>IF(AND(J$4-$H$4&gt;0,J$4-$H$4&lt;=$D76),($D79-SUM($G97:I97))*J82,)</f>
        <v>46620902.831451483</v>
      </c>
      <c r="K98" s="37">
        <f>IF(AND(K$4-$H$4&gt;0,K$4-$H$4&lt;=$D76),($D79-SUM($G97:J97))*K82,)</f>
        <v>40892164.346947305</v>
      </c>
      <c r="L98" s="37">
        <f>IF(AND(L$4-$H$4&gt;0,L$4-$H$4&lt;=$D76),($D79-SUM($G97:K97))*L82,)</f>
        <v>34791057.860950351</v>
      </c>
      <c r="M98" s="37">
        <f>IF(AND(M$4-$H$4&gt;0,M$4-$H$4&lt;=$D76),($D79-SUM($G97:L97))*M82,)</f>
        <v>28293379.453363601</v>
      </c>
      <c r="N98" s="37">
        <f>IF(AND(N$4-$H$4&gt;0,N$4-$H$4&lt;=$D76),($D79-SUM($G97:M97))*N82,)</f>
        <v>0</v>
      </c>
      <c r="O98" s="37">
        <f>IF(AND(O$4-$H$4&gt;0,O$4-$H$4&lt;=$D76),($D79-SUM($G97:N97))*O82,)</f>
        <v>0</v>
      </c>
      <c r="P98" s="37">
        <f>IF(AND(P$4-$H$4&gt;0,P$4-$H$4&lt;=$D76),($D79-SUM($G97:O97))*P82,)</f>
        <v>0</v>
      </c>
      <c r="Q98" s="37">
        <f>IF(AND(Q$4-$H$4&gt;0,Q$4-$H$4&lt;=$D76),($D79-SUM($G97:P97))*Q82,)</f>
        <v>0</v>
      </c>
      <c r="R98" s="37">
        <f>IF(AND(R$4-$H$4&gt;0,R$4-$H$4&lt;=$D76),($D79-SUM($G97:Q97))*R82,)</f>
        <v>0</v>
      </c>
      <c r="S98" s="37">
        <f>IF(AND(S$4-$H$4&gt;0,S$4-$H$4&lt;=$D76),($D79-SUM($G97:R97))*S82,)</f>
        <v>0</v>
      </c>
      <c r="T98" s="37">
        <f>IF(AND(T$4-$H$4&gt;0,T$4-$H$4&lt;=$D76),($D79-SUM($G97:S97))*T82,)</f>
        <v>0</v>
      </c>
      <c r="U98" s="37">
        <f>IF(AND(U$4-$H$4&gt;0,U$4-$H$4&lt;=$D76),($D79-SUM($G97:T97))*U82,)</f>
        <v>0</v>
      </c>
      <c r="V98" s="37">
        <f>IF(AND(V$4-$H$4&gt;0,V$4-$H$4&lt;=$D76),($D79-SUM($G97:U97))*V82,)</f>
        <v>0</v>
      </c>
      <c r="W98" s="37">
        <f>IF(AND(W$4-$H$4&gt;0,W$4-$H$4&lt;=$D76),($D79-SUM($G97:V97))*W82,)</f>
        <v>0</v>
      </c>
      <c r="X98" s="37">
        <f>IF(AND(X$4-$H$4&gt;0,X$4-$H$4&lt;=$D76),($D79-SUM($G97:W97))*X82,)</f>
        <v>0</v>
      </c>
      <c r="Y98" s="37">
        <f>IF(AND(Y$4-$H$4&gt;0,Y$4-$H$4&lt;=$D76),($D79-SUM($G97:X97))*Y82,)</f>
        <v>0</v>
      </c>
      <c r="Z98" s="37">
        <f>IF(AND(Z$4-$H$4&gt;0,Z$4-$H$4&lt;=$D76),($D79-SUM($G97:Y97))*Z82,)</f>
        <v>0</v>
      </c>
      <c r="AA98" s="37">
        <f>IF(AND(AA$4-$H$4&gt;0,AA$4-$H$4&lt;=$D76),($D79-SUM($G97:Z97))*AA82,)</f>
        <v>0</v>
      </c>
      <c r="AB98" s="37">
        <f>IF(AND(AB$4-$H$4&gt;0,AB$4-$H$4&lt;=$D76),($D79-SUM($G97:AA97))*AB82,)</f>
        <v>0</v>
      </c>
    </row>
    <row r="99" spans="1:28" x14ac:dyDescent="0.25">
      <c r="A99" s="4"/>
    </row>
    <row r="100" spans="1:28" s="47" customFormat="1" x14ac:dyDescent="0.25">
      <c r="B100" s="47" t="s">
        <v>20</v>
      </c>
      <c r="C100" s="48"/>
      <c r="D100" s="49"/>
      <c r="G100" s="48" t="s">
        <v>1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R100" s="50">
        <v>0</v>
      </c>
      <c r="S100" s="50">
        <v>0</v>
      </c>
      <c r="T100" s="50">
        <v>0</v>
      </c>
      <c r="U100" s="50">
        <v>0</v>
      </c>
      <c r="V100" s="50">
        <v>0</v>
      </c>
      <c r="W100" s="50">
        <v>0</v>
      </c>
      <c r="X100" s="50">
        <v>0</v>
      </c>
      <c r="Y100" s="50">
        <v>0</v>
      </c>
      <c r="Z100" s="50">
        <v>0</v>
      </c>
      <c r="AA100" s="50">
        <v>0</v>
      </c>
      <c r="AB100" s="50">
        <v>0</v>
      </c>
    </row>
    <row r="101" spans="1:28" x14ac:dyDescent="0.25">
      <c r="A101" s="4"/>
    </row>
    <row r="102" spans="1:28" s="4" customFormat="1" x14ac:dyDescent="0.25">
      <c r="B102" s="35" t="s">
        <v>63</v>
      </c>
      <c r="C102" s="33"/>
      <c r="D102" s="51">
        <f>SUM(H102:AB102)</f>
        <v>93333333.333333343</v>
      </c>
      <c r="E102" s="35"/>
      <c r="F102" s="35"/>
      <c r="G102" s="33"/>
      <c r="H102" s="37">
        <f>$D$7*H97/(1+$D$7)</f>
        <v>0</v>
      </c>
      <c r="I102" s="37">
        <f t="shared" ref="I102:L102" si="137">$D$7*I97/(1+$D$7)</f>
        <v>13792556.842432113</v>
      </c>
      <c r="J102" s="37">
        <f t="shared" si="137"/>
        <v>14689073.037190199</v>
      </c>
      <c r="K102" s="37">
        <f t="shared" si="137"/>
        <v>15643862.784607559</v>
      </c>
      <c r="L102" s="37">
        <f t="shared" si="137"/>
        <v>16660713.865607055</v>
      </c>
      <c r="M102" s="37">
        <f t="shared" ref="M102:AB102" si="138">$D$7*M97/(1+$D$7)</f>
        <v>32547126.803496413</v>
      </c>
      <c r="N102" s="37">
        <f t="shared" si="138"/>
        <v>0</v>
      </c>
      <c r="O102" s="37">
        <f t="shared" si="138"/>
        <v>0</v>
      </c>
      <c r="P102" s="37">
        <f t="shared" si="138"/>
        <v>0</v>
      </c>
      <c r="Q102" s="37">
        <f t="shared" si="138"/>
        <v>0</v>
      </c>
      <c r="R102" s="37">
        <f t="shared" si="138"/>
        <v>0</v>
      </c>
      <c r="S102" s="37">
        <f t="shared" si="138"/>
        <v>0</v>
      </c>
      <c r="T102" s="37">
        <f t="shared" si="138"/>
        <v>0</v>
      </c>
      <c r="U102" s="37">
        <f t="shared" si="138"/>
        <v>0</v>
      </c>
      <c r="V102" s="37">
        <f t="shared" si="138"/>
        <v>0</v>
      </c>
      <c r="W102" s="37">
        <f t="shared" si="138"/>
        <v>0</v>
      </c>
      <c r="X102" s="37">
        <f t="shared" si="138"/>
        <v>0</v>
      </c>
      <c r="Y102" s="37">
        <f t="shared" si="138"/>
        <v>0</v>
      </c>
      <c r="Z102" s="37">
        <f t="shared" si="138"/>
        <v>0</v>
      </c>
      <c r="AA102" s="37">
        <f t="shared" si="138"/>
        <v>0</v>
      </c>
      <c r="AB102" s="37">
        <f t="shared" si="138"/>
        <v>0</v>
      </c>
    </row>
    <row r="103" spans="1:28" x14ac:dyDescent="0.25">
      <c r="A103" s="4"/>
    </row>
    <row r="104" spans="1:28" s="4" customFormat="1" x14ac:dyDescent="0.25">
      <c r="B104" s="4" t="s">
        <v>44</v>
      </c>
      <c r="C104" s="5"/>
      <c r="D104" s="13">
        <f>SUM(H104:AB104)</f>
        <v>210597504.49271268</v>
      </c>
      <c r="G104" s="5"/>
      <c r="H104" s="6">
        <f>H80+H83+H85+H97+H98+H100</f>
        <v>-792000000</v>
      </c>
      <c r="I104" s="6">
        <f>I80+I83+I85+I97+I98+I100</f>
        <v>134755341.05459267</v>
      </c>
      <c r="J104" s="6">
        <f>J80+J83+J85+J97+J98+J100</f>
        <v>134755341.05459267</v>
      </c>
      <c r="K104" s="6">
        <f>K80+K83+K85+K97+K98+K100</f>
        <v>134755341.05459267</v>
      </c>
      <c r="L104" s="6">
        <f>L80+L83+L85+L97+L98+L100</f>
        <v>134755341.05459267</v>
      </c>
      <c r="M104" s="6">
        <f t="shared" ref="M104:AB104" si="139">M80+M83+M85+M97+M98+M100</f>
        <v>463576140.27434206</v>
      </c>
      <c r="N104" s="6">
        <f t="shared" si="139"/>
        <v>0</v>
      </c>
      <c r="O104" s="6">
        <f t="shared" si="139"/>
        <v>0</v>
      </c>
      <c r="P104" s="6">
        <f t="shared" si="139"/>
        <v>0</v>
      </c>
      <c r="Q104" s="6">
        <f t="shared" si="139"/>
        <v>0</v>
      </c>
      <c r="R104" s="6">
        <f t="shared" si="139"/>
        <v>0</v>
      </c>
      <c r="S104" s="6">
        <f t="shared" si="139"/>
        <v>0</v>
      </c>
      <c r="T104" s="6">
        <f t="shared" si="139"/>
        <v>0</v>
      </c>
      <c r="U104" s="6">
        <f t="shared" si="139"/>
        <v>0</v>
      </c>
      <c r="V104" s="6">
        <f t="shared" si="139"/>
        <v>0</v>
      </c>
      <c r="W104" s="6">
        <f t="shared" si="139"/>
        <v>0</v>
      </c>
      <c r="X104" s="6">
        <f t="shared" si="139"/>
        <v>0</v>
      </c>
      <c r="Y104" s="6">
        <f t="shared" si="139"/>
        <v>0</v>
      </c>
      <c r="Z104" s="6">
        <f t="shared" si="139"/>
        <v>0</v>
      </c>
      <c r="AA104" s="6">
        <f t="shared" si="139"/>
        <v>0</v>
      </c>
      <c r="AB104" s="6">
        <f t="shared" si="139"/>
        <v>0</v>
      </c>
    </row>
    <row r="105" spans="1:28" s="9" customFormat="1" ht="13.8" x14ac:dyDescent="0.3">
      <c r="A105" s="4"/>
      <c r="B105" s="55" t="str">
        <f>"Эффективная ставка кредитного продукта-"&amp;A75</f>
        <v>Эффективная ставка кредитного продукта-3</v>
      </c>
      <c r="C105" s="11"/>
      <c r="D105" s="56">
        <f>IRR(H104:AB104)</f>
        <v>6.8055024745101056E-2</v>
      </c>
      <c r="G105" s="18"/>
    </row>
    <row r="107" spans="1:28" ht="13.8" x14ac:dyDescent="0.3">
      <c r="A107" s="54">
        <f>A75+1</f>
        <v>4</v>
      </c>
      <c r="B107" s="10" t="str">
        <f>"Кредитное/лизинговое предложение-"&amp;A107</f>
        <v>Кредитное/лизинговое предложение-4</v>
      </c>
    </row>
    <row r="108" spans="1:28" s="4" customFormat="1" x14ac:dyDescent="0.25">
      <c r="B108" s="4" t="s">
        <v>7</v>
      </c>
      <c r="C108" s="5" t="s">
        <v>1</v>
      </c>
      <c r="D108" s="23">
        <v>20</v>
      </c>
      <c r="G108" s="5"/>
      <c r="H108" s="2">
        <f>IF(AND(H$4-$H$4&gt;0,H$4-$H$4&lt;=$D108),1,0)</f>
        <v>0</v>
      </c>
      <c r="I108" s="2">
        <f>IF(AND(I$4-$H$4&gt;0,I$4-$H$4&lt;=$D108),1,0)</f>
        <v>1</v>
      </c>
      <c r="J108" s="2">
        <f>IF(AND(J$4-$H$4&gt;0,J$4-$H$4&lt;=$D108),1,0)</f>
        <v>1</v>
      </c>
      <c r="K108" s="2">
        <f>IF(AND(K$4-$H$4&gt;0,K$4-$H$4&lt;=$D108),1,0)</f>
        <v>1</v>
      </c>
      <c r="L108" s="2">
        <f>IF(AND(L$4-$H$4&gt;0,L$4-$H$4&lt;=$D108),1,0)</f>
        <v>1</v>
      </c>
      <c r="M108" s="2">
        <f t="shared" ref="M108:AB108" si="140">IF(AND(M$4-$H$4&gt;0,M$4-$H$4&lt;=$D108),1,0)</f>
        <v>1</v>
      </c>
      <c r="N108" s="2">
        <f t="shared" si="140"/>
        <v>1</v>
      </c>
      <c r="O108" s="2">
        <f t="shared" si="140"/>
        <v>1</v>
      </c>
      <c r="P108" s="2">
        <f t="shared" si="140"/>
        <v>1</v>
      </c>
      <c r="Q108" s="2">
        <f t="shared" si="140"/>
        <v>1</v>
      </c>
      <c r="R108" s="2">
        <f t="shared" si="140"/>
        <v>1</v>
      </c>
      <c r="S108" s="2">
        <f t="shared" si="140"/>
        <v>1</v>
      </c>
      <c r="T108" s="2">
        <f t="shared" si="140"/>
        <v>1</v>
      </c>
      <c r="U108" s="2">
        <f t="shared" si="140"/>
        <v>1</v>
      </c>
      <c r="V108" s="2">
        <f t="shared" si="140"/>
        <v>1</v>
      </c>
      <c r="W108" s="2">
        <f t="shared" si="140"/>
        <v>1</v>
      </c>
      <c r="X108" s="2">
        <f t="shared" si="140"/>
        <v>1</v>
      </c>
      <c r="Y108" s="2">
        <f t="shared" si="140"/>
        <v>1</v>
      </c>
      <c r="Z108" s="2">
        <f t="shared" si="140"/>
        <v>1</v>
      </c>
      <c r="AA108" s="2">
        <f t="shared" si="140"/>
        <v>1</v>
      </c>
      <c r="AB108" s="2">
        <f t="shared" si="140"/>
        <v>1</v>
      </c>
    </row>
    <row r="109" spans="1:28" x14ac:dyDescent="0.25">
      <c r="A109" s="4"/>
    </row>
    <row r="110" spans="1:28" x14ac:dyDescent="0.25">
      <c r="A110" s="4"/>
      <c r="B110" s="2" t="s">
        <v>43</v>
      </c>
      <c r="C110" s="5" t="s">
        <v>1</v>
      </c>
      <c r="D110" s="43">
        <v>1</v>
      </c>
      <c r="K110" s="4"/>
    </row>
    <row r="111" spans="1:28" s="4" customFormat="1" x14ac:dyDescent="0.25">
      <c r="B111" s="4" t="s">
        <v>5</v>
      </c>
      <c r="C111" s="5"/>
      <c r="D111" s="13">
        <f>$D$9*D110</f>
        <v>800000000</v>
      </c>
      <c r="G111" s="5"/>
      <c r="I111" s="8"/>
    </row>
    <row r="112" spans="1:28" s="4" customFormat="1" x14ac:dyDescent="0.25">
      <c r="B112" s="4" t="s">
        <v>4</v>
      </c>
      <c r="C112" s="5"/>
      <c r="D112" s="15"/>
      <c r="G112" s="5"/>
      <c r="H112" s="6">
        <f>-D111</f>
        <v>-800000000</v>
      </c>
    </row>
    <row r="113" spans="1:28" x14ac:dyDescent="0.25">
      <c r="A113" s="4"/>
      <c r="B113" s="2" t="s">
        <v>2</v>
      </c>
      <c r="C113" s="5" t="s">
        <v>1</v>
      </c>
      <c r="D113" s="29">
        <v>0.01</v>
      </c>
    </row>
    <row r="114" spans="1:28" s="4" customFormat="1" x14ac:dyDescent="0.25">
      <c r="B114" s="35" t="s">
        <v>3</v>
      </c>
      <c r="C114" s="33"/>
      <c r="D114" s="36"/>
      <c r="E114" s="35"/>
      <c r="F114" s="35"/>
      <c r="G114" s="33"/>
      <c r="H114" s="46"/>
      <c r="I114" s="46">
        <f>I$6+$D113</f>
        <v>6.0000000000000005E-2</v>
      </c>
      <c r="J114" s="46">
        <f>J$6+$D113</f>
        <v>6.0000000000000005E-2</v>
      </c>
      <c r="K114" s="46">
        <f>K$6+$D113</f>
        <v>6.0000000000000005E-2</v>
      </c>
      <c r="L114" s="46">
        <f>L$6+$D113</f>
        <v>6.0000000000000005E-2</v>
      </c>
      <c r="M114" s="46">
        <f t="shared" ref="M114:AB114" si="141">M$6+$D113</f>
        <v>6.0000000000000005E-2</v>
      </c>
      <c r="N114" s="46">
        <f t="shared" si="141"/>
        <v>6.0000000000000005E-2</v>
      </c>
      <c r="O114" s="46">
        <f t="shared" si="141"/>
        <v>6.0000000000000005E-2</v>
      </c>
      <c r="P114" s="46">
        <f t="shared" si="141"/>
        <v>6.0000000000000005E-2</v>
      </c>
      <c r="Q114" s="46">
        <f t="shared" si="141"/>
        <v>6.0000000000000005E-2</v>
      </c>
      <c r="R114" s="46">
        <f t="shared" si="141"/>
        <v>6.0000000000000005E-2</v>
      </c>
      <c r="S114" s="46">
        <f t="shared" si="141"/>
        <v>6.0000000000000005E-2</v>
      </c>
      <c r="T114" s="46">
        <f t="shared" si="141"/>
        <v>6.0000000000000005E-2</v>
      </c>
      <c r="U114" s="46">
        <f t="shared" si="141"/>
        <v>6.0000000000000005E-2</v>
      </c>
      <c r="V114" s="46">
        <f t="shared" si="141"/>
        <v>6.0000000000000005E-2</v>
      </c>
      <c r="W114" s="46">
        <f t="shared" si="141"/>
        <v>6.0000000000000005E-2</v>
      </c>
      <c r="X114" s="46">
        <f t="shared" si="141"/>
        <v>6.0000000000000005E-2</v>
      </c>
      <c r="Y114" s="46">
        <f t="shared" si="141"/>
        <v>6.0000000000000005E-2</v>
      </c>
      <c r="Z114" s="46">
        <f t="shared" si="141"/>
        <v>6.0000000000000005E-2</v>
      </c>
      <c r="AA114" s="46">
        <f t="shared" si="141"/>
        <v>6.0000000000000005E-2</v>
      </c>
      <c r="AB114" s="46">
        <f t="shared" si="141"/>
        <v>6.0000000000000005E-2</v>
      </c>
    </row>
    <row r="115" spans="1:28" x14ac:dyDescent="0.25">
      <c r="A115" s="4"/>
      <c r="B115" s="2" t="s">
        <v>62</v>
      </c>
      <c r="C115" s="5" t="s">
        <v>1</v>
      </c>
      <c r="D115" s="29">
        <v>0.01</v>
      </c>
      <c r="H115" s="3">
        <f>-H112*$D115</f>
        <v>8000000</v>
      </c>
    </row>
    <row r="116" spans="1:28" s="4" customFormat="1" x14ac:dyDescent="0.25">
      <c r="B116" s="4" t="s">
        <v>6</v>
      </c>
      <c r="C116" s="5" t="s">
        <v>1</v>
      </c>
      <c r="D116" s="22">
        <v>0.2</v>
      </c>
      <c r="G116" s="5"/>
    </row>
    <row r="117" spans="1:28" s="4" customFormat="1" x14ac:dyDescent="0.25">
      <c r="B117" s="4" t="s">
        <v>8</v>
      </c>
      <c r="C117" s="5"/>
      <c r="D117" s="13">
        <f>SUM(H117:AB117)</f>
        <v>160000000</v>
      </c>
      <c r="G117" s="5"/>
      <c r="H117" s="6">
        <f t="shared" ref="H117" si="142">IF(H$4-$H$4=$D108,$D111*$D116,0)</f>
        <v>0</v>
      </c>
      <c r="I117" s="6">
        <f t="shared" ref="I117" si="143">IF(I$4-$H$4=$D108,$D111*$D116,0)</f>
        <v>0</v>
      </c>
      <c r="J117" s="6">
        <f t="shared" ref="J117" si="144">IF(J$4-$H$4=$D108,$D111*$D116,0)</f>
        <v>0</v>
      </c>
      <c r="K117" s="6">
        <f t="shared" ref="K117" si="145">IF(K$4-$H$4=$D108,$D111*$D116,0)</f>
        <v>0</v>
      </c>
      <c r="L117" s="6">
        <f t="shared" ref="L117" si="146">IF(L$4-$H$4=$D108,$D111*$D116,0)</f>
        <v>0</v>
      </c>
      <c r="M117" s="6">
        <f t="shared" ref="M117" si="147">IF(M$4-$H$4=$D108,$D111*$D116,0)</f>
        <v>0</v>
      </c>
      <c r="N117" s="6">
        <f t="shared" ref="N117" si="148">IF(N$4-$H$4=$D108,$D111*$D116,0)</f>
        <v>0</v>
      </c>
      <c r="O117" s="6">
        <f t="shared" ref="O117" si="149">IF(O$4-$H$4=$D108,$D111*$D116,0)</f>
        <v>0</v>
      </c>
      <c r="P117" s="6">
        <f t="shared" ref="P117" si="150">IF(P$4-$H$4=$D108,$D111*$D116,0)</f>
        <v>0</v>
      </c>
      <c r="Q117" s="6">
        <f t="shared" ref="Q117" si="151">IF(Q$4-$H$4=$D108,$D111*$D116,0)</f>
        <v>0</v>
      </c>
      <c r="R117" s="6">
        <f t="shared" ref="R117" si="152">IF(R$4-$H$4=$D108,$D111*$D116,0)</f>
        <v>0</v>
      </c>
      <c r="S117" s="6">
        <f t="shared" ref="S117" si="153">IF(S$4-$H$4=$D108,$D111*$D116,0)</f>
        <v>0</v>
      </c>
      <c r="T117" s="6">
        <f t="shared" ref="T117" si="154">IF(T$4-$H$4=$D108,$D111*$D116,0)</f>
        <v>0</v>
      </c>
      <c r="U117" s="6">
        <f t="shared" ref="U117" si="155">IF(U$4-$H$4=$D108,$D111*$D116,0)</f>
        <v>0</v>
      </c>
      <c r="V117" s="6">
        <f t="shared" ref="V117" si="156">IF(V$4-$H$4=$D108,$D111*$D116,0)</f>
        <v>0</v>
      </c>
      <c r="W117" s="6">
        <f t="shared" ref="W117" si="157">IF(W$4-$H$4=$D108,$D111*$D116,0)</f>
        <v>0</v>
      </c>
      <c r="X117" s="6">
        <f t="shared" ref="X117" si="158">IF(X$4-$H$4=$D108,$D111*$D116,0)</f>
        <v>0</v>
      </c>
      <c r="Y117" s="6">
        <f t="shared" ref="Y117" si="159">IF(Y$4-$H$4=$D108,$D111*$D116,0)</f>
        <v>0</v>
      </c>
      <c r="Z117" s="6">
        <f t="shared" ref="Z117" si="160">IF(Z$4-$H$4=$D108,$D111*$D116,0)</f>
        <v>0</v>
      </c>
      <c r="AA117" s="6">
        <f t="shared" ref="AA117" si="161">IF(AA$4-$H$4=$D108,$D111*$D116,0)</f>
        <v>0</v>
      </c>
      <c r="AB117" s="6">
        <f t="shared" ref="AB117" si="162">IF(AB$4-$H$4=$D108,$D111*$D116,0)</f>
        <v>160000000</v>
      </c>
    </row>
    <row r="118" spans="1:28" x14ac:dyDescent="0.25">
      <c r="A118" s="4"/>
    </row>
    <row r="119" spans="1:28" x14ac:dyDescent="0.25">
      <c r="A119" s="53">
        <v>1</v>
      </c>
      <c r="B119" s="2" t="s">
        <v>9</v>
      </c>
      <c r="C119" s="5" t="s">
        <v>1</v>
      </c>
      <c r="D119" s="23">
        <v>0</v>
      </c>
    </row>
    <row r="120" spans="1:28" x14ac:dyDescent="0.25">
      <c r="A120" s="53">
        <v>2</v>
      </c>
      <c r="B120" s="30" t="s">
        <v>10</v>
      </c>
      <c r="C120" s="33" t="s">
        <v>1</v>
      </c>
      <c r="D120" s="40">
        <v>1</v>
      </c>
    </row>
    <row r="121" spans="1:28" x14ac:dyDescent="0.25">
      <c r="A121" s="53">
        <v>3</v>
      </c>
      <c r="B121" s="2" t="s">
        <v>11</v>
      </c>
      <c r="C121" s="5" t="s">
        <v>1</v>
      </c>
      <c r="D121" s="23">
        <v>0</v>
      </c>
    </row>
    <row r="122" spans="1:28" s="4" customFormat="1" x14ac:dyDescent="0.25">
      <c r="A122" s="4">
        <v>1</v>
      </c>
      <c r="B122" s="4" t="s">
        <v>13</v>
      </c>
      <c r="C122" s="5"/>
      <c r="D122" s="16" t="str">
        <f>IF(SUM(D119:D121)=1,"","ОШИБКА!!!")</f>
        <v/>
      </c>
      <c r="G122" s="5"/>
      <c r="H122" s="6">
        <f>IF(AND(H$4-$H$4&gt;0,H$4-$H$4&lt;=$D108),$D111*(1-$D116)/$D108,0)</f>
        <v>0</v>
      </c>
      <c r="I122" s="6">
        <f>IF(AND(I$4-$H$4&gt;0,I$4-$H$4&lt;=$D108),$D111*(1-$D116)/$D108,0)</f>
        <v>32000000</v>
      </c>
      <c r="J122" s="6">
        <f>IF(AND(J$4-$H$4&gt;0,J$4-$H$4&lt;=$D108),$D111*(1-$D116)/$D108,0)</f>
        <v>32000000</v>
      </c>
      <c r="K122" s="6">
        <f>IF(AND(K$4-$H$4&gt;0,K$4-$H$4&lt;=$D108),$D111*(1-$D116)/$D108,0)</f>
        <v>32000000</v>
      </c>
      <c r="L122" s="6">
        <f>IF(AND(L$4-$H$4&gt;0,L$4-$H$4&lt;=$D108),$D111*(1-$D116)/$D108,0)</f>
        <v>32000000</v>
      </c>
      <c r="M122" s="6">
        <f t="shared" ref="M122:AB122" si="163">IF(AND(M$4-$H$4&gt;0,M$4-$H$4&lt;=$D108),$D111*(1-$D116)/$D108,0)</f>
        <v>32000000</v>
      </c>
      <c r="N122" s="6">
        <f t="shared" si="163"/>
        <v>32000000</v>
      </c>
      <c r="O122" s="6">
        <f t="shared" si="163"/>
        <v>32000000</v>
      </c>
      <c r="P122" s="6">
        <f t="shared" si="163"/>
        <v>32000000</v>
      </c>
      <c r="Q122" s="6">
        <f t="shared" si="163"/>
        <v>32000000</v>
      </c>
      <c r="R122" s="6">
        <f t="shared" si="163"/>
        <v>32000000</v>
      </c>
      <c r="S122" s="6">
        <f t="shared" si="163"/>
        <v>32000000</v>
      </c>
      <c r="T122" s="6">
        <f t="shared" si="163"/>
        <v>32000000</v>
      </c>
      <c r="U122" s="6">
        <f t="shared" si="163"/>
        <v>32000000</v>
      </c>
      <c r="V122" s="6">
        <f t="shared" si="163"/>
        <v>32000000</v>
      </c>
      <c r="W122" s="6">
        <f t="shared" si="163"/>
        <v>32000000</v>
      </c>
      <c r="X122" s="6">
        <f t="shared" si="163"/>
        <v>32000000</v>
      </c>
      <c r="Y122" s="6">
        <f t="shared" si="163"/>
        <v>32000000</v>
      </c>
      <c r="Z122" s="6">
        <f t="shared" si="163"/>
        <v>32000000</v>
      </c>
      <c r="AA122" s="6">
        <f t="shared" si="163"/>
        <v>32000000</v>
      </c>
      <c r="AB122" s="6">
        <f t="shared" si="163"/>
        <v>32000000</v>
      </c>
    </row>
    <row r="123" spans="1:28" x14ac:dyDescent="0.25">
      <c r="A123" s="4">
        <v>2</v>
      </c>
      <c r="B123" s="30" t="s">
        <v>16</v>
      </c>
      <c r="C123" s="31"/>
      <c r="D123" s="32"/>
      <c r="E123" s="30"/>
      <c r="F123" s="30"/>
      <c r="G123" s="33"/>
      <c r="H123" s="34">
        <f>IF(AND(H$4-$H$4&gt;0,H$4-$H$4&lt;=$D108),$D111*(1-$D116)*H114*POWER(1+H114,$D108)/(POWER(1+H114,$D108)-1),0)</f>
        <v>0</v>
      </c>
      <c r="I123" s="34">
        <f>IF(AND(I$4-$H$4&gt;0,I$4-$H$4&lt;=$D108),$D111*(1-$D116)*I114*POWER(1+I114,$D108)/(POWER(1+I114,$D108)-1),0)</f>
        <v>55798116.465184897</v>
      </c>
      <c r="J123" s="34">
        <f>IF(AND(J$4-$H$4&gt;0,J$4-$H$4&lt;=$D108),$D111*(1-$D116)*J114*POWER(1+J114,$D108)/(POWER(1+J114,$D108)-1),0)</f>
        <v>55798116.465184897</v>
      </c>
      <c r="K123" s="34">
        <f>IF(AND(K$4-$H$4&gt;0,K$4-$H$4&lt;=$D108),$D111*(1-$D116)*K114*POWER(1+K114,$D108)/(POWER(1+K114,$D108)-1),0)</f>
        <v>55798116.465184897</v>
      </c>
      <c r="L123" s="34">
        <f>IF(AND(L$4-$H$4&gt;0,L$4-$H$4&lt;=$D108),$D111*(1-$D116)*L114*POWER(1+L114,$D108)/(POWER(1+L114,$D108)-1),0)</f>
        <v>55798116.465184897</v>
      </c>
      <c r="M123" s="34">
        <f t="shared" ref="M123:AB123" si="164">IF(AND(M$4-$H$4&gt;0,M$4-$H$4&lt;=$D108),$D111*(1-$D116)*M114*POWER(1+M114,$D108)/(POWER(1+M114,$D108)-1),0)</f>
        <v>55798116.465184897</v>
      </c>
      <c r="N123" s="34">
        <f t="shared" si="164"/>
        <v>55798116.465184897</v>
      </c>
      <c r="O123" s="34">
        <f t="shared" si="164"/>
        <v>55798116.465184897</v>
      </c>
      <c r="P123" s="34">
        <f t="shared" si="164"/>
        <v>55798116.465184897</v>
      </c>
      <c r="Q123" s="34">
        <f t="shared" si="164"/>
        <v>55798116.465184897</v>
      </c>
      <c r="R123" s="34">
        <f t="shared" si="164"/>
        <v>55798116.465184897</v>
      </c>
      <c r="S123" s="34">
        <f t="shared" si="164"/>
        <v>55798116.465184897</v>
      </c>
      <c r="T123" s="34">
        <f t="shared" si="164"/>
        <v>55798116.465184897</v>
      </c>
      <c r="U123" s="34">
        <f t="shared" si="164"/>
        <v>55798116.465184897</v>
      </c>
      <c r="V123" s="34">
        <f t="shared" si="164"/>
        <v>55798116.465184897</v>
      </c>
      <c r="W123" s="34">
        <f t="shared" si="164"/>
        <v>55798116.465184897</v>
      </c>
      <c r="X123" s="34">
        <f t="shared" si="164"/>
        <v>55798116.465184897</v>
      </c>
      <c r="Y123" s="34">
        <f t="shared" si="164"/>
        <v>55798116.465184897</v>
      </c>
      <c r="Z123" s="34">
        <f t="shared" si="164"/>
        <v>55798116.465184897</v>
      </c>
      <c r="AA123" s="34">
        <f t="shared" si="164"/>
        <v>55798116.465184897</v>
      </c>
      <c r="AB123" s="34">
        <f t="shared" si="164"/>
        <v>55798116.465184897</v>
      </c>
    </row>
    <row r="124" spans="1:28" x14ac:dyDescent="0.25">
      <c r="A124" s="4">
        <v>2</v>
      </c>
      <c r="B124" s="30" t="s">
        <v>17</v>
      </c>
      <c r="C124" s="31"/>
      <c r="D124" s="32"/>
      <c r="E124" s="30"/>
      <c r="F124" s="30"/>
      <c r="G124" s="33"/>
      <c r="H124" s="34">
        <f>IF(AND(H$4-$H$4&gt;0,H$4-$H$4&lt;=$D108),($D111-SUM($G125:G125))*H114,)</f>
        <v>0</v>
      </c>
      <c r="I124" s="34">
        <f>IF(AND(I$4-$H$4&gt;0,I$4-$H$4&lt;=$D108),($D111-SUM($G125:H125))*I114,)</f>
        <v>48000000.000000007</v>
      </c>
      <c r="J124" s="34">
        <f>IF(AND(J$4-$H$4&gt;0,J$4-$H$4&lt;=$D108),($D111-SUM($G125:I125))*J114,)</f>
        <v>47532113.01208891</v>
      </c>
      <c r="K124" s="34">
        <f>IF(AND(K$4-$H$4&gt;0,K$4-$H$4&lt;=$D108),($D111-SUM($G125:J125))*K114,)</f>
        <v>47036152.80490315</v>
      </c>
      <c r="L124" s="34">
        <f>IF(AND(L$4-$H$4&gt;0,L$4-$H$4&lt;=$D108),($D111-SUM($G125:K125))*L114,)</f>
        <v>46510434.985286243</v>
      </c>
      <c r="M124" s="34">
        <f>IF(AND(M$4-$H$4&gt;0,M$4-$H$4&lt;=$D108),($D111-SUM($G125:L125))*M114,)</f>
        <v>45953174.096492328</v>
      </c>
      <c r="N124" s="34">
        <f>IF(AND(N$4-$H$4&gt;0,N$4-$H$4&lt;=$D108),($D111-SUM($G125:M125))*N114,)</f>
        <v>45362477.554370776</v>
      </c>
      <c r="O124" s="34">
        <f>IF(AND(O$4-$H$4&gt;0,O$4-$H$4&lt;=$D108),($D111-SUM($G125:N125))*O114,)</f>
        <v>44736339.219721921</v>
      </c>
      <c r="P124" s="34">
        <f>IF(AND(P$4-$H$4&gt;0,P$4-$H$4&lt;=$D108),($D111-SUM($G125:O125))*P114,)</f>
        <v>44072632.584994145</v>
      </c>
      <c r="Q124" s="34">
        <f>IF(AND(Q$4-$H$4&gt;0,Q$4-$H$4&lt;=$D108),($D111-SUM($G125:P125))*Q114,)</f>
        <v>43369103.552182697</v>
      </c>
      <c r="R124" s="34">
        <f>IF(AND(R$4-$H$4&gt;0,R$4-$H$4&lt;=$D108),($D111-SUM($G125:Q125))*R114,)</f>
        <v>42623362.777402572</v>
      </c>
      <c r="S124" s="34">
        <f>IF(AND(S$4-$H$4&gt;0,S$4-$H$4&lt;=$D108),($D111-SUM($G125:R125))*S114,)</f>
        <v>41832877.556135632</v>
      </c>
      <c r="T124" s="34">
        <f>IF(AND(T$4-$H$4&gt;0,T$4-$H$4&lt;=$D108),($D111-SUM($G125:S125))*T114,)</f>
        <v>40994963.22159268</v>
      </c>
      <c r="U124" s="34">
        <f>IF(AND(U$4-$H$4&gt;0,U$4-$H$4&lt;=$D108),($D111-SUM($G125:T125))*U114,)</f>
        <v>40106774.026977144</v>
      </c>
      <c r="V124" s="34">
        <f>IF(AND(V$4-$H$4&gt;0,V$4-$H$4&lt;=$D108),($D111-SUM($G125:U125))*V114,)</f>
        <v>39165293.480684675</v>
      </c>
      <c r="W124" s="34">
        <f>IF(AND(W$4-$H$4&gt;0,W$4-$H$4&lt;=$D108),($D111-SUM($G125:V125))*W114,)</f>
        <v>38167324.101614662</v>
      </c>
      <c r="X124" s="34">
        <f>IF(AND(X$4-$H$4&gt;0,X$4-$H$4&lt;=$D108),($D111-SUM($G125:W125))*X114,)</f>
        <v>37109476.559800446</v>
      </c>
      <c r="Y124" s="34">
        <f>IF(AND(Y$4-$H$4&gt;0,Y$4-$H$4&lt;=$D108),($D111-SUM($G125:X125))*Y114,)</f>
        <v>35988158.16547738</v>
      </c>
      <c r="Z124" s="34">
        <f>IF(AND(Z$4-$H$4&gt;0,Z$4-$H$4&lt;=$D108),($D111-SUM($G125:Y125))*Z114,)</f>
        <v>34799560.66749493</v>
      </c>
      <c r="AA124" s="34">
        <f>IF(AND(AA$4-$H$4&gt;0,AA$4-$H$4&lt;=$D108),($D111-SUM($G125:Z125))*AA114,)</f>
        <v>33539647.319633536</v>
      </c>
      <c r="AB124" s="34">
        <f>IF(AND(AB$4-$H$4&gt;0,AB$4-$H$4&lt;=$D108),($D111-SUM($G125:AA125))*AB114,)</f>
        <v>32204139.170900449</v>
      </c>
    </row>
    <row r="125" spans="1:28" s="4" customFormat="1" x14ac:dyDescent="0.25">
      <c r="A125" s="4">
        <v>2</v>
      </c>
      <c r="B125" s="35" t="s">
        <v>14</v>
      </c>
      <c r="C125" s="33"/>
      <c r="D125" s="36"/>
      <c r="E125" s="35"/>
      <c r="F125" s="35"/>
      <c r="G125" s="33"/>
      <c r="H125" s="37">
        <f>IF(H$4=$D108,$D111*(1-$D116)-SUM($G125:G125),IF(AND(H$4-$H$4&gt;0,H$4-$H$4&lt;=$D108),H123-H124,0))</f>
        <v>0</v>
      </c>
      <c r="I125" s="37">
        <f>IF(I$4=$D108,$D111*(1-$D116)-SUM($G125:H125),IF(AND(I$4-$H$4&gt;0,I$4-$H$4&lt;=$D108),I123-I124,0))</f>
        <v>7798116.4651848897</v>
      </c>
      <c r="J125" s="37">
        <f>IF(J$4=$D108,$D111*(1-$D116)-SUM($G125:I125),IF(AND(J$4-$H$4&gt;0,J$4-$H$4&lt;=$D108),J123-J124,0))</f>
        <v>8266003.4530959874</v>
      </c>
      <c r="K125" s="37">
        <f>IF(K$4=$D108,$D111*(1-$D116)-SUM($G125:J125),IF(AND(K$4-$H$4&gt;0,K$4-$H$4&lt;=$D108),K123-K124,0))</f>
        <v>8761963.6602817476</v>
      </c>
      <c r="L125" s="37">
        <f>IF(L$4=$D108,$D111*(1-$D116)-SUM($G125:K125),IF(AND(L$4-$H$4&gt;0,L$4-$H$4&lt;=$D108),L123-L124,0))</f>
        <v>9287681.4798986539</v>
      </c>
      <c r="M125" s="37">
        <f>IF(M$4=$D108,$D111*(1-$D116)-SUM($G125:L125),IF(AND(M$4-$H$4&gt;0,M$4-$H$4&lt;=$D108),M123-M124,0))</f>
        <v>9844942.3686925694</v>
      </c>
      <c r="N125" s="37">
        <f>IF(N$4=$D108,$D111*(1-$D116)-SUM($G125:M125),IF(AND(N$4-$H$4&gt;0,N$4-$H$4&lt;=$D108),N123-N124,0))</f>
        <v>10435638.910814121</v>
      </c>
      <c r="O125" s="37">
        <f>IF(O$4=$D108,$D111*(1-$D116)-SUM($G125:N125),IF(AND(O$4-$H$4&gt;0,O$4-$H$4&lt;=$D108),O123-O124,0))</f>
        <v>11061777.245462976</v>
      </c>
      <c r="P125" s="37">
        <f>IF(P$4=$D108,$D111*(1-$D116)-SUM($G125:O125),IF(AND(P$4-$H$4&gt;0,P$4-$H$4&lt;=$D108),P123-P124,0))</f>
        <v>11725483.880190752</v>
      </c>
      <c r="Q125" s="37">
        <f>IF(Q$4=$D108,$D111*(1-$D116)-SUM($G125:P125),IF(AND(Q$4-$H$4&gt;0,Q$4-$H$4&lt;=$D108),Q123-Q124,0))</f>
        <v>12429012.9130022</v>
      </c>
      <c r="R125" s="37">
        <f>IF(R$4=$D108,$D111*(1-$D116)-SUM($G125:Q125),IF(AND(R$4-$H$4&gt;0,R$4-$H$4&lt;=$D108),R123-R124,0))</f>
        <v>13174753.687782325</v>
      </c>
      <c r="S125" s="37">
        <f>IF(S$4=$D108,$D111*(1-$D116)-SUM($G125:R125),IF(AND(S$4-$H$4&gt;0,S$4-$H$4&lt;=$D108),S123-S124,0))</f>
        <v>13965238.909049265</v>
      </c>
      <c r="T125" s="37">
        <f>IF(T$4=$D108,$D111*(1-$D116)-SUM($G125:S125),IF(AND(T$4-$H$4&gt;0,T$4-$H$4&lt;=$D108),T123-T124,0))</f>
        <v>14803153.243592218</v>
      </c>
      <c r="U125" s="37">
        <f>IF(U$4=$D108,$D111*(1-$D116)-SUM($G125:T125),IF(AND(U$4-$H$4&gt;0,U$4-$H$4&lt;=$D108),U123-U124,0))</f>
        <v>15691342.438207753</v>
      </c>
      <c r="V125" s="37">
        <f>IF(V$4=$D108,$D111*(1-$D116)-SUM($G125:U125),IF(AND(V$4-$H$4&gt;0,V$4-$H$4&lt;=$D108),V123-V124,0))</f>
        <v>16632822.984500222</v>
      </c>
      <c r="W125" s="37">
        <f>IF(W$4=$D108,$D111*(1-$D116)-SUM($G125:V125),IF(AND(W$4-$H$4&gt;0,W$4-$H$4&lt;=$D108),W123-W124,0))</f>
        <v>17630792.363570236</v>
      </c>
      <c r="X125" s="37">
        <f>IF(X$4=$D108,$D111*(1-$D116)-SUM($G125:W125),IF(AND(X$4-$H$4&gt;0,X$4-$H$4&lt;=$D108),X123-X124,0))</f>
        <v>18688639.905384451</v>
      </c>
      <c r="Y125" s="37">
        <f>IF(Y$4=$D108,$D111*(1-$D116)-SUM($G125:X125),IF(AND(Y$4-$H$4&gt;0,Y$4-$H$4&lt;=$D108),Y123-Y124,0))</f>
        <v>19809958.299707517</v>
      </c>
      <c r="Z125" s="37">
        <f>IF(Z$4=$D108,$D111*(1-$D116)-SUM($G125:Y125),IF(AND(Z$4-$H$4&gt;0,Z$4-$H$4&lt;=$D108),Z123-Z124,0))</f>
        <v>20998555.797689967</v>
      </c>
      <c r="AA125" s="37">
        <f>IF(AA$4=$D108,$D111*(1-$D116)-SUM($G125:Z125),IF(AND(AA$4-$H$4&gt;0,AA$4-$H$4&lt;=$D108),AA123-AA124,0))</f>
        <v>22258469.145551361</v>
      </c>
      <c r="AB125" s="37">
        <f>IF(AB$4=$D108,$D111*(1-$D116)-SUM($G125:AA125),IF(AND(AB$4-$H$4&gt;0,AB$4-$H$4&lt;=$D108),AB123-AB124,0))</f>
        <v>376735652.84834075</v>
      </c>
    </row>
    <row r="126" spans="1:28" x14ac:dyDescent="0.25">
      <c r="A126" s="4">
        <v>3</v>
      </c>
      <c r="B126" s="2" t="s">
        <v>64</v>
      </c>
      <c r="G126" s="5" t="s">
        <v>1</v>
      </c>
      <c r="H126" s="24">
        <f>IF(AND(H$4-$H$4&gt;0,H$4-$H$4&lt;=$D108),2*H$4*(1-$D116)/($D108*($D108+1)),0)</f>
        <v>0</v>
      </c>
      <c r="I126" s="24">
        <f>IF(AND(I$4-$H$4&gt;0,I$4-$H$4&lt;=$D108),2*I$4*(1-$D116)/($D108*($D108+1)),0)</f>
        <v>3.8095238095238095E-3</v>
      </c>
      <c r="J126" s="24">
        <f>IF(AND(J$4-$H$4&gt;0,J$4-$H$4&lt;=$D108),2*J$4*(1-$D116)/($D108*($D108+1)),0)</f>
        <v>7.619047619047619E-3</v>
      </c>
      <c r="K126" s="24">
        <f>IF(AND(K$4-$H$4&gt;0,K$4-$H$4&lt;=$D108),2*K$4*(1-$D116)/($D108*($D108+1)),0)</f>
        <v>1.142857142857143E-2</v>
      </c>
      <c r="L126" s="24">
        <f>IF(AND(L$4-$H$4&gt;0,L$4-$H$4&lt;=$D108),2*L$4*(1-$D116)/($D108*($D108+1)),0)</f>
        <v>1.5238095238095238E-2</v>
      </c>
      <c r="M126" s="24">
        <f t="shared" ref="M126:AB126" si="165">IF(AND(M$4-$H$4&gt;0,M$4-$H$4&lt;=$D108),2*M$4*(1-$D116)/($D108*($D108+1)),0)</f>
        <v>1.9047619047619049E-2</v>
      </c>
      <c r="N126" s="24">
        <f t="shared" si="165"/>
        <v>2.2857142857142861E-2</v>
      </c>
      <c r="O126" s="24">
        <f t="shared" si="165"/>
        <v>2.6666666666666668E-2</v>
      </c>
      <c r="P126" s="24">
        <f t="shared" si="165"/>
        <v>3.0476190476190476E-2</v>
      </c>
      <c r="Q126" s="24">
        <f t="shared" si="165"/>
        <v>3.4285714285714287E-2</v>
      </c>
      <c r="R126" s="24">
        <f t="shared" si="165"/>
        <v>3.8095238095238099E-2</v>
      </c>
      <c r="S126" s="24">
        <f t="shared" si="165"/>
        <v>4.190476190476191E-2</v>
      </c>
      <c r="T126" s="24">
        <f t="shared" si="165"/>
        <v>4.5714285714285721E-2</v>
      </c>
      <c r="U126" s="24">
        <f t="shared" si="165"/>
        <v>4.9523809523809526E-2</v>
      </c>
      <c r="V126" s="24">
        <f t="shared" si="165"/>
        <v>5.3333333333333337E-2</v>
      </c>
      <c r="W126" s="24">
        <f t="shared" si="165"/>
        <v>5.7142857142857141E-2</v>
      </c>
      <c r="X126" s="24">
        <f t="shared" si="165"/>
        <v>6.0952380952380952E-2</v>
      </c>
      <c r="Y126" s="24">
        <f t="shared" si="165"/>
        <v>6.4761904761904771E-2</v>
      </c>
      <c r="Z126" s="24">
        <f t="shared" si="165"/>
        <v>6.8571428571428575E-2</v>
      </c>
      <c r="AA126" s="24">
        <f t="shared" si="165"/>
        <v>7.2380952380952379E-2</v>
      </c>
      <c r="AB126" s="24">
        <f t="shared" si="165"/>
        <v>7.6190476190476197E-2</v>
      </c>
    </row>
    <row r="127" spans="1:28" s="4" customFormat="1" x14ac:dyDescent="0.25">
      <c r="A127" s="4">
        <v>3</v>
      </c>
      <c r="B127" s="4" t="s">
        <v>15</v>
      </c>
      <c r="C127" s="5"/>
      <c r="D127" s="15"/>
      <c r="G127" s="5"/>
      <c r="H127" s="6">
        <f>$D111*H126</f>
        <v>0</v>
      </c>
      <c r="I127" s="6">
        <f>$D111*I126</f>
        <v>3047619.0476190476</v>
      </c>
      <c r="J127" s="6">
        <f>$D111*J126</f>
        <v>6095238.0952380951</v>
      </c>
      <c r="K127" s="6">
        <f>$D111*K126</f>
        <v>9142857.1428571437</v>
      </c>
      <c r="L127" s="6">
        <f>$D111*L126</f>
        <v>12190476.19047619</v>
      </c>
      <c r="M127" s="6">
        <f t="shared" ref="M127:AB127" si="166">$D111*M126</f>
        <v>15238095.238095239</v>
      </c>
      <c r="N127" s="6">
        <f t="shared" si="166"/>
        <v>18285714.285714287</v>
      </c>
      <c r="O127" s="6">
        <f t="shared" si="166"/>
        <v>21333333.333333336</v>
      </c>
      <c r="P127" s="6">
        <f t="shared" si="166"/>
        <v>24380952.380952381</v>
      </c>
      <c r="Q127" s="6">
        <f t="shared" si="166"/>
        <v>27428571.428571429</v>
      </c>
      <c r="R127" s="6">
        <f t="shared" si="166"/>
        <v>30476190.476190478</v>
      </c>
      <c r="S127" s="6">
        <f t="shared" si="166"/>
        <v>33523809.523809526</v>
      </c>
      <c r="T127" s="6">
        <f t="shared" si="166"/>
        <v>36571428.571428575</v>
      </c>
      <c r="U127" s="6">
        <f t="shared" si="166"/>
        <v>39619047.619047619</v>
      </c>
      <c r="V127" s="6">
        <f t="shared" si="166"/>
        <v>42666666.666666672</v>
      </c>
      <c r="W127" s="6">
        <f t="shared" si="166"/>
        <v>45714285.714285716</v>
      </c>
      <c r="X127" s="6">
        <f t="shared" si="166"/>
        <v>48761904.761904761</v>
      </c>
      <c r="Y127" s="6">
        <f t="shared" si="166"/>
        <v>51809523.809523813</v>
      </c>
      <c r="Z127" s="6">
        <f t="shared" si="166"/>
        <v>54857142.857142858</v>
      </c>
      <c r="AA127" s="6">
        <f t="shared" si="166"/>
        <v>57904761.904761903</v>
      </c>
      <c r="AB127" s="6">
        <f t="shared" si="166"/>
        <v>60952380.952380955</v>
      </c>
    </row>
    <row r="128" spans="1:28" x14ac:dyDescent="0.25">
      <c r="A128" s="4"/>
    </row>
    <row r="129" spans="1:28" s="4" customFormat="1" x14ac:dyDescent="0.25">
      <c r="B129" s="35" t="s">
        <v>12</v>
      </c>
      <c r="C129" s="33"/>
      <c r="D129" s="51">
        <f>SUM(H129:AB129)</f>
        <v>640000000</v>
      </c>
      <c r="E129" s="35"/>
      <c r="F129" s="35"/>
      <c r="G129" s="33"/>
      <c r="H129" s="37">
        <f>$D119*H122+$D120*H125+$D121*H127</f>
        <v>0</v>
      </c>
      <c r="I129" s="37">
        <f>$D119*I122+$D120*I125+$D121*I127</f>
        <v>7798116.4651848897</v>
      </c>
      <c r="J129" s="37">
        <f>$D119*J122+$D120*J125+$D121*J127</f>
        <v>8266003.4530959874</v>
      </c>
      <c r="K129" s="37">
        <f>$D119*K122+$D120*K125+$D121*K127</f>
        <v>8761963.6602817476</v>
      </c>
      <c r="L129" s="37">
        <f>$D119*L122+$D120*L125+$D121*L127</f>
        <v>9287681.4798986539</v>
      </c>
      <c r="M129" s="37">
        <f t="shared" ref="M129:AB129" si="167">$D119*M122+$D120*M125+$D121*M127</f>
        <v>9844942.3686925694</v>
      </c>
      <c r="N129" s="37">
        <f t="shared" si="167"/>
        <v>10435638.910814121</v>
      </c>
      <c r="O129" s="37">
        <f t="shared" si="167"/>
        <v>11061777.245462976</v>
      </c>
      <c r="P129" s="37">
        <f t="shared" si="167"/>
        <v>11725483.880190752</v>
      </c>
      <c r="Q129" s="37">
        <f t="shared" si="167"/>
        <v>12429012.9130022</v>
      </c>
      <c r="R129" s="37">
        <f t="shared" si="167"/>
        <v>13174753.687782325</v>
      </c>
      <c r="S129" s="37">
        <f t="shared" si="167"/>
        <v>13965238.909049265</v>
      </c>
      <c r="T129" s="37">
        <f t="shared" si="167"/>
        <v>14803153.243592218</v>
      </c>
      <c r="U129" s="37">
        <f t="shared" si="167"/>
        <v>15691342.438207753</v>
      </c>
      <c r="V129" s="37">
        <f t="shared" si="167"/>
        <v>16632822.984500222</v>
      </c>
      <c r="W129" s="37">
        <f t="shared" si="167"/>
        <v>17630792.363570236</v>
      </c>
      <c r="X129" s="37">
        <f t="shared" si="167"/>
        <v>18688639.905384451</v>
      </c>
      <c r="Y129" s="37">
        <f t="shared" si="167"/>
        <v>19809958.299707517</v>
      </c>
      <c r="Z129" s="37">
        <f t="shared" si="167"/>
        <v>20998555.797689967</v>
      </c>
      <c r="AA129" s="37">
        <f t="shared" si="167"/>
        <v>22258469.145551361</v>
      </c>
      <c r="AB129" s="37">
        <f t="shared" si="167"/>
        <v>376735652.84834075</v>
      </c>
    </row>
    <row r="130" spans="1:28" s="4" customFormat="1" x14ac:dyDescent="0.25">
      <c r="B130" s="35" t="s">
        <v>19</v>
      </c>
      <c r="C130" s="33"/>
      <c r="D130" s="51">
        <f>SUM(H130:AB130)</f>
        <v>829104004.85775435</v>
      </c>
      <c r="E130" s="35"/>
      <c r="F130" s="35"/>
      <c r="G130" s="33"/>
      <c r="H130" s="37">
        <f>IF(AND(H$4-$H$4&gt;0,H$4-$H$4&lt;=$D108),($D111-SUM($G129:G129))*H114,)</f>
        <v>0</v>
      </c>
      <c r="I130" s="37">
        <f>IF(AND(I$4-$H$4&gt;0,I$4-$H$4&lt;=$D108),($D111-SUM($G129:H129))*I114,)</f>
        <v>48000000.000000007</v>
      </c>
      <c r="J130" s="37">
        <f>IF(AND(J$4-$H$4&gt;0,J$4-$H$4&lt;=$D108),($D111-SUM($G129:I129))*J114,)</f>
        <v>47532113.01208891</v>
      </c>
      <c r="K130" s="37">
        <f>IF(AND(K$4-$H$4&gt;0,K$4-$H$4&lt;=$D108),($D111-SUM($G129:J129))*K114,)</f>
        <v>47036152.80490315</v>
      </c>
      <c r="L130" s="37">
        <f>IF(AND(L$4-$H$4&gt;0,L$4-$H$4&lt;=$D108),($D111-SUM($G129:K129))*L114,)</f>
        <v>46510434.985286243</v>
      </c>
      <c r="M130" s="37">
        <f>IF(AND(M$4-$H$4&gt;0,M$4-$H$4&lt;=$D108),($D111-SUM($G129:L129))*M114,)</f>
        <v>45953174.096492328</v>
      </c>
      <c r="N130" s="37">
        <f>IF(AND(N$4-$H$4&gt;0,N$4-$H$4&lt;=$D108),($D111-SUM($G129:M129))*N114,)</f>
        <v>45362477.554370776</v>
      </c>
      <c r="O130" s="37">
        <f>IF(AND(O$4-$H$4&gt;0,O$4-$H$4&lt;=$D108),($D111-SUM($G129:N129))*O114,)</f>
        <v>44736339.219721921</v>
      </c>
      <c r="P130" s="37">
        <f>IF(AND(P$4-$H$4&gt;0,P$4-$H$4&lt;=$D108),($D111-SUM($G129:O129))*P114,)</f>
        <v>44072632.584994145</v>
      </c>
      <c r="Q130" s="37">
        <f>IF(AND(Q$4-$H$4&gt;0,Q$4-$H$4&lt;=$D108),($D111-SUM($G129:P129))*Q114,)</f>
        <v>43369103.552182697</v>
      </c>
      <c r="R130" s="37">
        <f>IF(AND(R$4-$H$4&gt;0,R$4-$H$4&lt;=$D108),($D111-SUM($G129:Q129))*R114,)</f>
        <v>42623362.777402572</v>
      </c>
      <c r="S130" s="37">
        <f>IF(AND(S$4-$H$4&gt;0,S$4-$H$4&lt;=$D108),($D111-SUM($G129:R129))*S114,)</f>
        <v>41832877.556135632</v>
      </c>
      <c r="T130" s="37">
        <f>IF(AND(T$4-$H$4&gt;0,T$4-$H$4&lt;=$D108),($D111-SUM($G129:S129))*T114,)</f>
        <v>40994963.22159268</v>
      </c>
      <c r="U130" s="37">
        <f>IF(AND(U$4-$H$4&gt;0,U$4-$H$4&lt;=$D108),($D111-SUM($G129:T129))*U114,)</f>
        <v>40106774.026977144</v>
      </c>
      <c r="V130" s="37">
        <f>IF(AND(V$4-$H$4&gt;0,V$4-$H$4&lt;=$D108),($D111-SUM($G129:U129))*V114,)</f>
        <v>39165293.480684675</v>
      </c>
      <c r="W130" s="37">
        <f>IF(AND(W$4-$H$4&gt;0,W$4-$H$4&lt;=$D108),($D111-SUM($G129:V129))*W114,)</f>
        <v>38167324.101614662</v>
      </c>
      <c r="X130" s="37">
        <f>IF(AND(X$4-$H$4&gt;0,X$4-$H$4&lt;=$D108),($D111-SUM($G129:W129))*X114,)</f>
        <v>37109476.559800446</v>
      </c>
      <c r="Y130" s="37">
        <f>IF(AND(Y$4-$H$4&gt;0,Y$4-$H$4&lt;=$D108),($D111-SUM($G129:X129))*Y114,)</f>
        <v>35988158.16547738</v>
      </c>
      <c r="Z130" s="37">
        <f>IF(AND(Z$4-$H$4&gt;0,Z$4-$H$4&lt;=$D108),($D111-SUM($G129:Y129))*Z114,)</f>
        <v>34799560.66749493</v>
      </c>
      <c r="AA130" s="37">
        <f>IF(AND(AA$4-$H$4&gt;0,AA$4-$H$4&lt;=$D108),($D111-SUM($G129:Z129))*AA114,)</f>
        <v>33539647.319633536</v>
      </c>
      <c r="AB130" s="37">
        <f>IF(AND(AB$4-$H$4&gt;0,AB$4-$H$4&lt;=$D108),($D111-SUM($G129:AA129))*AB114,)</f>
        <v>32204139.170900449</v>
      </c>
    </row>
    <row r="131" spans="1:28" x14ac:dyDescent="0.25">
      <c r="A131" s="4"/>
    </row>
    <row r="132" spans="1:28" s="47" customFormat="1" x14ac:dyDescent="0.25">
      <c r="B132" s="47" t="s">
        <v>20</v>
      </c>
      <c r="C132" s="48"/>
      <c r="D132" s="49"/>
      <c r="G132" s="48" t="s">
        <v>1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0">
        <v>0</v>
      </c>
      <c r="O132" s="50">
        <v>0</v>
      </c>
      <c r="P132" s="50">
        <v>0</v>
      </c>
      <c r="Q132" s="50">
        <v>0</v>
      </c>
      <c r="R132" s="50">
        <v>0</v>
      </c>
      <c r="S132" s="50">
        <v>0</v>
      </c>
      <c r="T132" s="50">
        <v>0</v>
      </c>
      <c r="U132" s="50">
        <v>0</v>
      </c>
      <c r="V132" s="50">
        <v>0</v>
      </c>
      <c r="W132" s="50">
        <v>0</v>
      </c>
      <c r="X132" s="50">
        <v>0</v>
      </c>
      <c r="Y132" s="50">
        <v>0</v>
      </c>
      <c r="Z132" s="50">
        <v>0</v>
      </c>
      <c r="AA132" s="50">
        <v>0</v>
      </c>
      <c r="AB132" s="50">
        <v>0</v>
      </c>
    </row>
    <row r="133" spans="1:28" x14ac:dyDescent="0.25">
      <c r="A133" s="4"/>
    </row>
    <row r="134" spans="1:28" s="4" customFormat="1" x14ac:dyDescent="0.25">
      <c r="B134" s="35" t="s">
        <v>63</v>
      </c>
      <c r="C134" s="33"/>
      <c r="D134" s="51">
        <f>SUM(H134:AB134)</f>
        <v>106666666.66666666</v>
      </c>
      <c r="E134" s="35"/>
      <c r="F134" s="35"/>
      <c r="G134" s="33"/>
      <c r="H134" s="37">
        <f>$D$7*H129/(1+$D$7)</f>
        <v>0</v>
      </c>
      <c r="I134" s="37">
        <f t="shared" ref="I134:L134" si="168">$D$7*I129/(1+$D$7)</f>
        <v>1299686.077530815</v>
      </c>
      <c r="J134" s="37">
        <f t="shared" si="168"/>
        <v>1377667.2421826648</v>
      </c>
      <c r="K134" s="37">
        <f t="shared" si="168"/>
        <v>1460327.2767136246</v>
      </c>
      <c r="L134" s="37">
        <f t="shared" si="168"/>
        <v>1547946.9133164424</v>
      </c>
      <c r="M134" s="37">
        <f t="shared" ref="M134:AB134" si="169">$D$7*M129/(1+$D$7)</f>
        <v>1640823.7281154282</v>
      </c>
      <c r="N134" s="37">
        <f t="shared" si="169"/>
        <v>1739273.1518023538</v>
      </c>
      <c r="O134" s="37">
        <f t="shared" si="169"/>
        <v>1843629.5409104961</v>
      </c>
      <c r="P134" s="37">
        <f t="shared" si="169"/>
        <v>1954247.3133651258</v>
      </c>
      <c r="Q134" s="37">
        <f t="shared" si="169"/>
        <v>2071502.1521670336</v>
      </c>
      <c r="R134" s="37">
        <f t="shared" si="169"/>
        <v>2195792.2812970541</v>
      </c>
      <c r="S134" s="37">
        <f t="shared" si="169"/>
        <v>2327539.8181748781</v>
      </c>
      <c r="T134" s="37">
        <f t="shared" si="169"/>
        <v>2467192.2072653701</v>
      </c>
      <c r="U134" s="37">
        <f t="shared" si="169"/>
        <v>2615223.7397012925</v>
      </c>
      <c r="V134" s="37">
        <f t="shared" si="169"/>
        <v>2772137.1640833705</v>
      </c>
      <c r="W134" s="37">
        <f t="shared" si="169"/>
        <v>2938465.3939283728</v>
      </c>
      <c r="X134" s="37">
        <f t="shared" si="169"/>
        <v>3114773.3175640758</v>
      </c>
      <c r="Y134" s="37">
        <f t="shared" si="169"/>
        <v>3301659.71661792</v>
      </c>
      <c r="Z134" s="37">
        <f t="shared" si="169"/>
        <v>3499759.2996149948</v>
      </c>
      <c r="AA134" s="37">
        <f t="shared" si="169"/>
        <v>3709744.8575918935</v>
      </c>
      <c r="AB134" s="37">
        <f t="shared" si="169"/>
        <v>62789275.474723466</v>
      </c>
    </row>
    <row r="135" spans="1:28" x14ac:dyDescent="0.25">
      <c r="A135" s="4"/>
    </row>
    <row r="136" spans="1:28" s="4" customFormat="1" x14ac:dyDescent="0.25">
      <c r="B136" s="4" t="s">
        <v>44</v>
      </c>
      <c r="C136" s="5"/>
      <c r="D136" s="13">
        <f>SUM(H136:AB136)</f>
        <v>837104004.85775447</v>
      </c>
      <c r="G136" s="5"/>
      <c r="H136" s="6">
        <f>H112+H115+H117+H129+H130+H132</f>
        <v>-792000000</v>
      </c>
      <c r="I136" s="6">
        <f>I112+I115+I117+I129+I130+I132</f>
        <v>55798116.465184897</v>
      </c>
      <c r="J136" s="6">
        <f>J112+J115+J117+J129+J130+J132</f>
        <v>55798116.465184897</v>
      </c>
      <c r="K136" s="6">
        <f>K112+K115+K117+K129+K130+K132</f>
        <v>55798116.465184897</v>
      </c>
      <c r="L136" s="6">
        <f>L112+L115+L117+L129+L130+L132</f>
        <v>55798116.465184897</v>
      </c>
      <c r="M136" s="6">
        <f t="shared" ref="M136:AB136" si="170">M112+M115+M117+M129+M130+M132</f>
        <v>55798116.465184897</v>
      </c>
      <c r="N136" s="6">
        <f t="shared" si="170"/>
        <v>55798116.465184897</v>
      </c>
      <c r="O136" s="6">
        <f t="shared" si="170"/>
        <v>55798116.465184897</v>
      </c>
      <c r="P136" s="6">
        <f t="shared" si="170"/>
        <v>55798116.465184897</v>
      </c>
      <c r="Q136" s="6">
        <f t="shared" si="170"/>
        <v>55798116.465184897</v>
      </c>
      <c r="R136" s="6">
        <f t="shared" si="170"/>
        <v>55798116.465184897</v>
      </c>
      <c r="S136" s="6">
        <f t="shared" si="170"/>
        <v>55798116.465184897</v>
      </c>
      <c r="T136" s="6">
        <f t="shared" si="170"/>
        <v>55798116.465184897</v>
      </c>
      <c r="U136" s="6">
        <f t="shared" si="170"/>
        <v>55798116.465184897</v>
      </c>
      <c r="V136" s="6">
        <f t="shared" si="170"/>
        <v>55798116.465184897</v>
      </c>
      <c r="W136" s="6">
        <f t="shared" si="170"/>
        <v>55798116.465184897</v>
      </c>
      <c r="X136" s="6">
        <f t="shared" si="170"/>
        <v>55798116.465184897</v>
      </c>
      <c r="Y136" s="6">
        <f t="shared" si="170"/>
        <v>55798116.465184897</v>
      </c>
      <c r="Z136" s="6">
        <f t="shared" si="170"/>
        <v>55798116.465184897</v>
      </c>
      <c r="AA136" s="6">
        <f t="shared" si="170"/>
        <v>55798116.465184897</v>
      </c>
      <c r="AB136" s="6">
        <f t="shared" si="170"/>
        <v>568939792.01924121</v>
      </c>
    </row>
    <row r="137" spans="1:28" s="9" customFormat="1" ht="13.8" x14ac:dyDescent="0.3">
      <c r="A137" s="4"/>
      <c r="B137" s="55" t="str">
        <f>"Эффективная ставка кредитного продукта-"&amp;A107</f>
        <v>Эффективная ставка кредитного продукта-4</v>
      </c>
      <c r="C137" s="11"/>
      <c r="D137" s="56">
        <f>IRR(H136:AB136)</f>
        <v>6.0981154773327217E-2</v>
      </c>
      <c r="G137" s="18"/>
    </row>
    <row r="139" spans="1:28" ht="13.8" x14ac:dyDescent="0.3">
      <c r="A139" s="54">
        <f>A107+1</f>
        <v>5</v>
      </c>
      <c r="B139" s="10" t="str">
        <f>"Кредитное/лизинговое предложение-"&amp;A139</f>
        <v>Кредитное/лизинговое предложение-5</v>
      </c>
    </row>
    <row r="140" spans="1:28" s="4" customFormat="1" x14ac:dyDescent="0.25">
      <c r="B140" s="4" t="s">
        <v>7</v>
      </c>
      <c r="C140" s="5" t="s">
        <v>1</v>
      </c>
      <c r="D140" s="23">
        <v>3</v>
      </c>
      <c r="G140" s="5"/>
      <c r="H140" s="2">
        <f>IF(AND(H$4-$H$4&gt;0,H$4-$H$4&lt;=$D140),1,0)</f>
        <v>0</v>
      </c>
      <c r="I140" s="2">
        <f>IF(AND(I$4-$H$4&gt;0,I$4-$H$4&lt;=$D140),1,0)</f>
        <v>1</v>
      </c>
      <c r="J140" s="2">
        <f>IF(AND(J$4-$H$4&gt;0,J$4-$H$4&lt;=$D140),1,0)</f>
        <v>1</v>
      </c>
      <c r="K140" s="2">
        <f>IF(AND(K$4-$H$4&gt;0,K$4-$H$4&lt;=$D140),1,0)</f>
        <v>1</v>
      </c>
      <c r="L140" s="2">
        <f>IF(AND(L$4-$H$4&gt;0,L$4-$H$4&lt;=$D140),1,0)</f>
        <v>0</v>
      </c>
      <c r="M140" s="2">
        <f t="shared" ref="M140:AB140" si="171">IF(AND(M$4-$H$4&gt;0,M$4-$H$4&lt;=$D140),1,0)</f>
        <v>0</v>
      </c>
      <c r="N140" s="2">
        <f t="shared" si="171"/>
        <v>0</v>
      </c>
      <c r="O140" s="2">
        <f t="shared" si="171"/>
        <v>0</v>
      </c>
      <c r="P140" s="2">
        <f t="shared" si="171"/>
        <v>0</v>
      </c>
      <c r="Q140" s="2">
        <f t="shared" si="171"/>
        <v>0</v>
      </c>
      <c r="R140" s="2">
        <f t="shared" si="171"/>
        <v>0</v>
      </c>
      <c r="S140" s="2">
        <f t="shared" si="171"/>
        <v>0</v>
      </c>
      <c r="T140" s="2">
        <f t="shared" si="171"/>
        <v>0</v>
      </c>
      <c r="U140" s="2">
        <f t="shared" si="171"/>
        <v>0</v>
      </c>
      <c r="V140" s="2">
        <f t="shared" si="171"/>
        <v>0</v>
      </c>
      <c r="W140" s="2">
        <f t="shared" si="171"/>
        <v>0</v>
      </c>
      <c r="X140" s="2">
        <f t="shared" si="171"/>
        <v>0</v>
      </c>
      <c r="Y140" s="2">
        <f t="shared" si="171"/>
        <v>0</v>
      </c>
      <c r="Z140" s="2">
        <f t="shared" si="171"/>
        <v>0</v>
      </c>
      <c r="AA140" s="2">
        <f t="shared" si="171"/>
        <v>0</v>
      </c>
      <c r="AB140" s="2">
        <f t="shared" si="171"/>
        <v>0</v>
      </c>
    </row>
    <row r="141" spans="1:28" x14ac:dyDescent="0.25">
      <c r="A141" s="4"/>
    </row>
    <row r="142" spans="1:28" x14ac:dyDescent="0.25">
      <c r="A142" s="4"/>
      <c r="B142" s="2" t="s">
        <v>43</v>
      </c>
      <c r="C142" s="5" t="s">
        <v>1</v>
      </c>
      <c r="D142" s="43">
        <v>1</v>
      </c>
      <c r="K142" s="4"/>
    </row>
    <row r="143" spans="1:28" s="4" customFormat="1" x14ac:dyDescent="0.25">
      <c r="B143" s="4" t="s">
        <v>5</v>
      </c>
      <c r="C143" s="5"/>
      <c r="D143" s="13">
        <f>$D$9*D142</f>
        <v>800000000</v>
      </c>
      <c r="G143" s="5"/>
      <c r="I143" s="8"/>
    </row>
    <row r="144" spans="1:28" s="4" customFormat="1" x14ac:dyDescent="0.25">
      <c r="B144" s="4" t="s">
        <v>4</v>
      </c>
      <c r="C144" s="5"/>
      <c r="D144" s="15"/>
      <c r="G144" s="5"/>
      <c r="H144" s="6">
        <f>-D143</f>
        <v>-800000000</v>
      </c>
    </row>
    <row r="145" spans="1:28" x14ac:dyDescent="0.25">
      <c r="A145" s="4"/>
      <c r="B145" s="2" t="s">
        <v>2</v>
      </c>
      <c r="C145" s="5" t="s">
        <v>1</v>
      </c>
      <c r="D145" s="29">
        <v>1.4999999999999999E-2</v>
      </c>
    </row>
    <row r="146" spans="1:28" s="4" customFormat="1" x14ac:dyDescent="0.25">
      <c r="B146" s="35" t="s">
        <v>3</v>
      </c>
      <c r="C146" s="33"/>
      <c r="D146" s="36"/>
      <c r="E146" s="35"/>
      <c r="F146" s="35"/>
      <c r="G146" s="33"/>
      <c r="H146" s="46"/>
      <c r="I146" s="46">
        <f>I$6+$D145</f>
        <v>6.5000000000000002E-2</v>
      </c>
      <c r="J146" s="46">
        <f>J$6+$D145</f>
        <v>6.5000000000000002E-2</v>
      </c>
      <c r="K146" s="46">
        <f>K$6+$D145</f>
        <v>6.5000000000000002E-2</v>
      </c>
      <c r="L146" s="46">
        <f>L$6+$D145</f>
        <v>6.5000000000000002E-2</v>
      </c>
      <c r="M146" s="46">
        <f t="shared" ref="M146:AB146" si="172">M$6+$D145</f>
        <v>6.5000000000000002E-2</v>
      </c>
      <c r="N146" s="46">
        <f t="shared" si="172"/>
        <v>6.5000000000000002E-2</v>
      </c>
      <c r="O146" s="46">
        <f t="shared" si="172"/>
        <v>6.5000000000000002E-2</v>
      </c>
      <c r="P146" s="46">
        <f t="shared" si="172"/>
        <v>6.5000000000000002E-2</v>
      </c>
      <c r="Q146" s="46">
        <f t="shared" si="172"/>
        <v>6.5000000000000002E-2</v>
      </c>
      <c r="R146" s="46">
        <f t="shared" si="172"/>
        <v>6.5000000000000002E-2</v>
      </c>
      <c r="S146" s="46">
        <f t="shared" si="172"/>
        <v>6.5000000000000002E-2</v>
      </c>
      <c r="T146" s="46">
        <f t="shared" si="172"/>
        <v>6.5000000000000002E-2</v>
      </c>
      <c r="U146" s="46">
        <f t="shared" si="172"/>
        <v>6.5000000000000002E-2</v>
      </c>
      <c r="V146" s="46">
        <f t="shared" si="172"/>
        <v>6.5000000000000002E-2</v>
      </c>
      <c r="W146" s="46">
        <f t="shared" si="172"/>
        <v>6.5000000000000002E-2</v>
      </c>
      <c r="X146" s="46">
        <f t="shared" si="172"/>
        <v>6.5000000000000002E-2</v>
      </c>
      <c r="Y146" s="46">
        <f t="shared" si="172"/>
        <v>6.5000000000000002E-2</v>
      </c>
      <c r="Z146" s="46">
        <f t="shared" si="172"/>
        <v>6.5000000000000002E-2</v>
      </c>
      <c r="AA146" s="46">
        <f t="shared" si="172"/>
        <v>6.5000000000000002E-2</v>
      </c>
      <c r="AB146" s="46">
        <f t="shared" si="172"/>
        <v>6.5000000000000002E-2</v>
      </c>
    </row>
    <row r="147" spans="1:28" x14ac:dyDescent="0.25">
      <c r="A147" s="4"/>
      <c r="B147" s="2" t="s">
        <v>62</v>
      </c>
      <c r="C147" s="5" t="s">
        <v>1</v>
      </c>
      <c r="D147" s="29">
        <v>0.01</v>
      </c>
      <c r="H147" s="3">
        <f>-H144*$D147</f>
        <v>8000000</v>
      </c>
    </row>
    <row r="148" spans="1:28" s="4" customFormat="1" x14ac:dyDescent="0.25">
      <c r="B148" s="4" t="s">
        <v>6</v>
      </c>
      <c r="C148" s="5" t="s">
        <v>1</v>
      </c>
      <c r="D148" s="22">
        <v>0.5</v>
      </c>
      <c r="G148" s="5"/>
    </row>
    <row r="149" spans="1:28" s="4" customFormat="1" x14ac:dyDescent="0.25">
      <c r="B149" s="4" t="s">
        <v>8</v>
      </c>
      <c r="C149" s="5"/>
      <c r="D149" s="13">
        <f>SUM(H149:AB149)</f>
        <v>400000000</v>
      </c>
      <c r="G149" s="5"/>
      <c r="H149" s="6">
        <f t="shared" ref="H149" si="173">IF(H$4-$H$4=$D140,$D143*$D148,0)</f>
        <v>0</v>
      </c>
      <c r="I149" s="6">
        <f t="shared" ref="I149" si="174">IF(I$4-$H$4=$D140,$D143*$D148,0)</f>
        <v>0</v>
      </c>
      <c r="J149" s="6">
        <f t="shared" ref="J149" si="175">IF(J$4-$H$4=$D140,$D143*$D148,0)</f>
        <v>0</v>
      </c>
      <c r="K149" s="6">
        <f t="shared" ref="K149" si="176">IF(K$4-$H$4=$D140,$D143*$D148,0)</f>
        <v>400000000</v>
      </c>
      <c r="L149" s="6">
        <f t="shared" ref="L149" si="177">IF(L$4-$H$4=$D140,$D143*$D148,0)</f>
        <v>0</v>
      </c>
      <c r="M149" s="6">
        <f t="shared" ref="M149" si="178">IF(M$4-$H$4=$D140,$D143*$D148,0)</f>
        <v>0</v>
      </c>
      <c r="N149" s="6">
        <f t="shared" ref="N149" si="179">IF(N$4-$H$4=$D140,$D143*$D148,0)</f>
        <v>0</v>
      </c>
      <c r="O149" s="6">
        <f t="shared" ref="O149" si="180">IF(O$4-$H$4=$D140,$D143*$D148,0)</f>
        <v>0</v>
      </c>
      <c r="P149" s="6">
        <f t="shared" ref="P149" si="181">IF(P$4-$H$4=$D140,$D143*$D148,0)</f>
        <v>0</v>
      </c>
      <c r="Q149" s="6">
        <f t="shared" ref="Q149" si="182">IF(Q$4-$H$4=$D140,$D143*$D148,0)</f>
        <v>0</v>
      </c>
      <c r="R149" s="6">
        <f t="shared" ref="R149" si="183">IF(R$4-$H$4=$D140,$D143*$D148,0)</f>
        <v>0</v>
      </c>
      <c r="S149" s="6">
        <f t="shared" ref="S149" si="184">IF(S$4-$H$4=$D140,$D143*$D148,0)</f>
        <v>0</v>
      </c>
      <c r="T149" s="6">
        <f t="shared" ref="T149" si="185">IF(T$4-$H$4=$D140,$D143*$D148,0)</f>
        <v>0</v>
      </c>
      <c r="U149" s="6">
        <f t="shared" ref="U149" si="186">IF(U$4-$H$4=$D140,$D143*$D148,0)</f>
        <v>0</v>
      </c>
      <c r="V149" s="6">
        <f t="shared" ref="V149" si="187">IF(V$4-$H$4=$D140,$D143*$D148,0)</f>
        <v>0</v>
      </c>
      <c r="W149" s="6">
        <f t="shared" ref="W149" si="188">IF(W$4-$H$4=$D140,$D143*$D148,0)</f>
        <v>0</v>
      </c>
      <c r="X149" s="6">
        <f t="shared" ref="X149" si="189">IF(X$4-$H$4=$D140,$D143*$D148,0)</f>
        <v>0</v>
      </c>
      <c r="Y149" s="6">
        <f t="shared" ref="Y149" si="190">IF(Y$4-$H$4=$D140,$D143*$D148,0)</f>
        <v>0</v>
      </c>
      <c r="Z149" s="6">
        <f t="shared" ref="Z149" si="191">IF(Z$4-$H$4=$D140,$D143*$D148,0)</f>
        <v>0</v>
      </c>
      <c r="AA149" s="6">
        <f t="shared" ref="AA149" si="192">IF(AA$4-$H$4=$D140,$D143*$D148,0)</f>
        <v>0</v>
      </c>
      <c r="AB149" s="6">
        <f t="shared" ref="AB149" si="193">IF(AB$4-$H$4=$D140,$D143*$D148,0)</f>
        <v>0</v>
      </c>
    </row>
    <row r="150" spans="1:28" x14ac:dyDescent="0.25">
      <c r="A150" s="4"/>
    </row>
    <row r="151" spans="1:28" x14ac:dyDescent="0.25">
      <c r="A151" s="53">
        <v>1</v>
      </c>
      <c r="B151" s="2" t="s">
        <v>9</v>
      </c>
      <c r="C151" s="5" t="s">
        <v>1</v>
      </c>
      <c r="D151" s="23">
        <v>0</v>
      </c>
    </row>
    <row r="152" spans="1:28" x14ac:dyDescent="0.25">
      <c r="A152" s="53">
        <v>2</v>
      </c>
      <c r="B152" s="30" t="s">
        <v>10</v>
      </c>
      <c r="C152" s="33" t="s">
        <v>1</v>
      </c>
      <c r="D152" s="40">
        <v>1</v>
      </c>
    </row>
    <row r="153" spans="1:28" x14ac:dyDescent="0.25">
      <c r="A153" s="53">
        <v>3</v>
      </c>
      <c r="B153" s="2" t="s">
        <v>11</v>
      </c>
      <c r="C153" s="5" t="s">
        <v>1</v>
      </c>
      <c r="D153" s="23">
        <v>0</v>
      </c>
    </row>
    <row r="154" spans="1:28" s="4" customFormat="1" x14ac:dyDescent="0.25">
      <c r="A154" s="4">
        <v>1</v>
      </c>
      <c r="B154" s="4" t="s">
        <v>13</v>
      </c>
      <c r="C154" s="5"/>
      <c r="D154" s="16" t="str">
        <f>IF(SUM(D151:D153)=1,"","ОШИБКА!!!")</f>
        <v/>
      </c>
      <c r="G154" s="5"/>
      <c r="H154" s="6">
        <f>IF(AND(H$4-$H$4&gt;0,H$4-$H$4&lt;=$D140),$D143*(1-$D148)/$D140,0)</f>
        <v>0</v>
      </c>
      <c r="I154" s="6">
        <f>IF(AND(I$4-$H$4&gt;0,I$4-$H$4&lt;=$D140),$D143*(1-$D148)/$D140,0)</f>
        <v>133333333.33333333</v>
      </c>
      <c r="J154" s="6">
        <f>IF(AND(J$4-$H$4&gt;0,J$4-$H$4&lt;=$D140),$D143*(1-$D148)/$D140,0)</f>
        <v>133333333.33333333</v>
      </c>
      <c r="K154" s="6">
        <f>IF(AND(K$4-$H$4&gt;0,K$4-$H$4&lt;=$D140),$D143*(1-$D148)/$D140,0)</f>
        <v>133333333.33333333</v>
      </c>
      <c r="L154" s="6">
        <f>IF(AND(L$4-$H$4&gt;0,L$4-$H$4&lt;=$D140),$D143*(1-$D148)/$D140,0)</f>
        <v>0</v>
      </c>
      <c r="M154" s="6">
        <f t="shared" ref="M154:AB154" si="194">IF(AND(M$4-$H$4&gt;0,M$4-$H$4&lt;=$D140),$D143*(1-$D148)/$D140,0)</f>
        <v>0</v>
      </c>
      <c r="N154" s="6">
        <f t="shared" si="194"/>
        <v>0</v>
      </c>
      <c r="O154" s="6">
        <f t="shared" si="194"/>
        <v>0</v>
      </c>
      <c r="P154" s="6">
        <f t="shared" si="194"/>
        <v>0</v>
      </c>
      <c r="Q154" s="6">
        <f t="shared" si="194"/>
        <v>0</v>
      </c>
      <c r="R154" s="6">
        <f t="shared" si="194"/>
        <v>0</v>
      </c>
      <c r="S154" s="6">
        <f t="shared" si="194"/>
        <v>0</v>
      </c>
      <c r="T154" s="6">
        <f t="shared" si="194"/>
        <v>0</v>
      </c>
      <c r="U154" s="6">
        <f t="shared" si="194"/>
        <v>0</v>
      </c>
      <c r="V154" s="6">
        <f t="shared" si="194"/>
        <v>0</v>
      </c>
      <c r="W154" s="6">
        <f t="shared" si="194"/>
        <v>0</v>
      </c>
      <c r="X154" s="6">
        <f t="shared" si="194"/>
        <v>0</v>
      </c>
      <c r="Y154" s="6">
        <f t="shared" si="194"/>
        <v>0</v>
      </c>
      <c r="Z154" s="6">
        <f t="shared" si="194"/>
        <v>0</v>
      </c>
      <c r="AA154" s="6">
        <f t="shared" si="194"/>
        <v>0</v>
      </c>
      <c r="AB154" s="6">
        <f t="shared" si="194"/>
        <v>0</v>
      </c>
    </row>
    <row r="155" spans="1:28" x14ac:dyDescent="0.25">
      <c r="A155" s="4">
        <v>2</v>
      </c>
      <c r="B155" s="30" t="s">
        <v>16</v>
      </c>
      <c r="C155" s="31"/>
      <c r="D155" s="32"/>
      <c r="E155" s="30"/>
      <c r="F155" s="30"/>
      <c r="G155" s="33"/>
      <c r="H155" s="34">
        <f>IF(AND(H$4-$H$4&gt;0,H$4-$H$4&lt;=$D140),$D143*(1-$D148)*H146*POWER(1+H146,$D140)/(POWER(1+H146,$D140)-1),0)</f>
        <v>0</v>
      </c>
      <c r="I155" s="34">
        <f>IF(AND(I$4-$H$4&gt;0,I$4-$H$4&lt;=$D140),$D143*(1-$D148)*I146*POWER(1+I146,$D140)/(POWER(1+I146,$D140)-1),0)</f>
        <v>151030280.77112445</v>
      </c>
      <c r="J155" s="34">
        <f>IF(AND(J$4-$H$4&gt;0,J$4-$H$4&lt;=$D140),$D143*(1-$D148)*J146*POWER(1+J146,$D140)/(POWER(1+J146,$D140)-1),0)</f>
        <v>151030280.77112445</v>
      </c>
      <c r="K155" s="34">
        <f>IF(AND(K$4-$H$4&gt;0,K$4-$H$4&lt;=$D140),$D143*(1-$D148)*K146*POWER(1+K146,$D140)/(POWER(1+K146,$D140)-1),0)</f>
        <v>151030280.77112445</v>
      </c>
      <c r="L155" s="34">
        <f>IF(AND(L$4-$H$4&gt;0,L$4-$H$4&lt;=$D140),$D143*(1-$D148)*L146*POWER(1+L146,$D140)/(POWER(1+L146,$D140)-1),0)</f>
        <v>0</v>
      </c>
      <c r="M155" s="34">
        <f t="shared" ref="M155:AB155" si="195">IF(AND(M$4-$H$4&gt;0,M$4-$H$4&lt;=$D140),$D143*(1-$D148)*M146*POWER(1+M146,$D140)/(POWER(1+M146,$D140)-1),0)</f>
        <v>0</v>
      </c>
      <c r="N155" s="34">
        <f t="shared" si="195"/>
        <v>0</v>
      </c>
      <c r="O155" s="34">
        <f t="shared" si="195"/>
        <v>0</v>
      </c>
      <c r="P155" s="34">
        <f t="shared" si="195"/>
        <v>0</v>
      </c>
      <c r="Q155" s="34">
        <f t="shared" si="195"/>
        <v>0</v>
      </c>
      <c r="R155" s="34">
        <f t="shared" si="195"/>
        <v>0</v>
      </c>
      <c r="S155" s="34">
        <f t="shared" si="195"/>
        <v>0</v>
      </c>
      <c r="T155" s="34">
        <f t="shared" si="195"/>
        <v>0</v>
      </c>
      <c r="U155" s="34">
        <f t="shared" si="195"/>
        <v>0</v>
      </c>
      <c r="V155" s="34">
        <f t="shared" si="195"/>
        <v>0</v>
      </c>
      <c r="W155" s="34">
        <f t="shared" si="195"/>
        <v>0</v>
      </c>
      <c r="X155" s="34">
        <f t="shared" si="195"/>
        <v>0</v>
      </c>
      <c r="Y155" s="34">
        <f t="shared" si="195"/>
        <v>0</v>
      </c>
      <c r="Z155" s="34">
        <f t="shared" si="195"/>
        <v>0</v>
      </c>
      <c r="AA155" s="34">
        <f t="shared" si="195"/>
        <v>0</v>
      </c>
      <c r="AB155" s="34">
        <f t="shared" si="195"/>
        <v>0</v>
      </c>
    </row>
    <row r="156" spans="1:28" x14ac:dyDescent="0.25">
      <c r="A156" s="4">
        <v>2</v>
      </c>
      <c r="B156" s="30" t="s">
        <v>17</v>
      </c>
      <c r="C156" s="31"/>
      <c r="D156" s="32"/>
      <c r="E156" s="30"/>
      <c r="F156" s="30"/>
      <c r="G156" s="33"/>
      <c r="H156" s="34">
        <f>IF(AND(H$4-$H$4&gt;0,H$4-$H$4&lt;=$D140),($D143-SUM($G157:G157))*H146,)</f>
        <v>0</v>
      </c>
      <c r="I156" s="34">
        <f>IF(AND(I$4-$H$4&gt;0,I$4-$H$4&lt;=$D140),($D143-SUM($G157:H157))*I146,)</f>
        <v>52000000</v>
      </c>
      <c r="J156" s="34">
        <f>IF(AND(J$4-$H$4&gt;0,J$4-$H$4&lt;=$D140),($D143-SUM($G157:I157))*J146,)</f>
        <v>45563031.749876909</v>
      </c>
      <c r="K156" s="34">
        <f>IF(AND(K$4-$H$4&gt;0,K$4-$H$4&lt;=$D140),($D143-SUM($G157:J157))*K146,)</f>
        <v>38707660.563495822</v>
      </c>
      <c r="L156" s="34">
        <f>IF(AND(L$4-$H$4&gt;0,L$4-$H$4&lt;=$D140),($D143-SUM($G157:K157))*L146,)</f>
        <v>0</v>
      </c>
      <c r="M156" s="34">
        <f>IF(AND(M$4-$H$4&gt;0,M$4-$H$4&lt;=$D140),($D143-SUM($G157:L157))*M146,)</f>
        <v>0</v>
      </c>
      <c r="N156" s="34">
        <f>IF(AND(N$4-$H$4&gt;0,N$4-$H$4&lt;=$D140),($D143-SUM($G157:M157))*N146,)</f>
        <v>0</v>
      </c>
      <c r="O156" s="34">
        <f>IF(AND(O$4-$H$4&gt;0,O$4-$H$4&lt;=$D140),($D143-SUM($G157:N157))*O146,)</f>
        <v>0</v>
      </c>
      <c r="P156" s="34">
        <f>IF(AND(P$4-$H$4&gt;0,P$4-$H$4&lt;=$D140),($D143-SUM($G157:O157))*P146,)</f>
        <v>0</v>
      </c>
      <c r="Q156" s="34">
        <f>IF(AND(Q$4-$H$4&gt;0,Q$4-$H$4&lt;=$D140),($D143-SUM($G157:P157))*Q146,)</f>
        <v>0</v>
      </c>
      <c r="R156" s="34">
        <f>IF(AND(R$4-$H$4&gt;0,R$4-$H$4&lt;=$D140),($D143-SUM($G157:Q157))*R146,)</f>
        <v>0</v>
      </c>
      <c r="S156" s="34">
        <f>IF(AND(S$4-$H$4&gt;0,S$4-$H$4&lt;=$D140),($D143-SUM($G157:R157))*S146,)</f>
        <v>0</v>
      </c>
      <c r="T156" s="34">
        <f>IF(AND(T$4-$H$4&gt;0,T$4-$H$4&lt;=$D140),($D143-SUM($G157:S157))*T146,)</f>
        <v>0</v>
      </c>
      <c r="U156" s="34">
        <f>IF(AND(U$4-$H$4&gt;0,U$4-$H$4&lt;=$D140),($D143-SUM($G157:T157))*U146,)</f>
        <v>0</v>
      </c>
      <c r="V156" s="34">
        <f>IF(AND(V$4-$H$4&gt;0,V$4-$H$4&lt;=$D140),($D143-SUM($G157:U157))*V146,)</f>
        <v>0</v>
      </c>
      <c r="W156" s="34">
        <f>IF(AND(W$4-$H$4&gt;0,W$4-$H$4&lt;=$D140),($D143-SUM($G157:V157))*W146,)</f>
        <v>0</v>
      </c>
      <c r="X156" s="34">
        <f>IF(AND(X$4-$H$4&gt;0,X$4-$H$4&lt;=$D140),($D143-SUM($G157:W157))*X146,)</f>
        <v>0</v>
      </c>
      <c r="Y156" s="34">
        <f>IF(AND(Y$4-$H$4&gt;0,Y$4-$H$4&lt;=$D140),($D143-SUM($G157:X157))*Y146,)</f>
        <v>0</v>
      </c>
      <c r="Z156" s="34">
        <f>IF(AND(Z$4-$H$4&gt;0,Z$4-$H$4&lt;=$D140),($D143-SUM($G157:Y157))*Z146,)</f>
        <v>0</v>
      </c>
      <c r="AA156" s="34">
        <f>IF(AND(AA$4-$H$4&gt;0,AA$4-$H$4&lt;=$D140),($D143-SUM($G157:Z157))*AA146,)</f>
        <v>0</v>
      </c>
      <c r="AB156" s="34">
        <f>IF(AND(AB$4-$H$4&gt;0,AB$4-$H$4&lt;=$D140),($D143-SUM($G157:AA157))*AB146,)</f>
        <v>0</v>
      </c>
    </row>
    <row r="157" spans="1:28" s="4" customFormat="1" x14ac:dyDescent="0.25">
      <c r="A157" s="4">
        <v>2</v>
      </c>
      <c r="B157" s="35" t="s">
        <v>14</v>
      </c>
      <c r="C157" s="33"/>
      <c r="D157" s="36"/>
      <c r="E157" s="35"/>
      <c r="F157" s="35"/>
      <c r="G157" s="33"/>
      <c r="H157" s="37">
        <f>IF(H$4=$D140,$D143*(1-$D148)-SUM($G157:G157),IF(AND(H$4-$H$4&gt;0,H$4-$H$4&lt;=$D140),H155-H156,0))</f>
        <v>0</v>
      </c>
      <c r="I157" s="37">
        <f>IF(I$4=$D140,$D143*(1-$D148)-SUM($G157:H157),IF(AND(I$4-$H$4&gt;0,I$4-$H$4&lt;=$D140),I155-I156,0))</f>
        <v>99030280.771124452</v>
      </c>
      <c r="J157" s="37">
        <f>IF(J$4=$D140,$D143*(1-$D148)-SUM($G157:I157),IF(AND(J$4-$H$4&gt;0,J$4-$H$4&lt;=$D140),J155-J156,0))</f>
        <v>105467249.02124754</v>
      </c>
      <c r="K157" s="37">
        <f>IF(K$4=$D140,$D143*(1-$D148)-SUM($G157:J157),IF(AND(K$4-$H$4&gt;0,K$4-$H$4&lt;=$D140),K155-K156,0))</f>
        <v>195502470.20762801</v>
      </c>
      <c r="L157" s="37">
        <f>IF(L$4=$D140,$D143*(1-$D148)-SUM($G157:K157),IF(AND(L$4-$H$4&gt;0,L$4-$H$4&lt;=$D140),L155-L156,0))</f>
        <v>0</v>
      </c>
      <c r="M157" s="37">
        <f>IF(M$4=$D140,$D143*(1-$D148)-SUM($G157:L157),IF(AND(M$4-$H$4&gt;0,M$4-$H$4&lt;=$D140),M155-M156,0))</f>
        <v>0</v>
      </c>
      <c r="N157" s="37">
        <f>IF(N$4=$D140,$D143*(1-$D148)-SUM($G157:M157),IF(AND(N$4-$H$4&gt;0,N$4-$H$4&lt;=$D140),N155-N156,0))</f>
        <v>0</v>
      </c>
      <c r="O157" s="37">
        <f>IF(O$4=$D140,$D143*(1-$D148)-SUM($G157:N157),IF(AND(O$4-$H$4&gt;0,O$4-$H$4&lt;=$D140),O155-O156,0))</f>
        <v>0</v>
      </c>
      <c r="P157" s="37">
        <f>IF(P$4=$D140,$D143*(1-$D148)-SUM($G157:O157),IF(AND(P$4-$H$4&gt;0,P$4-$H$4&lt;=$D140),P155-P156,0))</f>
        <v>0</v>
      </c>
      <c r="Q157" s="37">
        <f>IF(Q$4=$D140,$D143*(1-$D148)-SUM($G157:P157),IF(AND(Q$4-$H$4&gt;0,Q$4-$H$4&lt;=$D140),Q155-Q156,0))</f>
        <v>0</v>
      </c>
      <c r="R157" s="37">
        <f>IF(R$4=$D140,$D143*(1-$D148)-SUM($G157:Q157),IF(AND(R$4-$H$4&gt;0,R$4-$H$4&lt;=$D140),R155-R156,0))</f>
        <v>0</v>
      </c>
      <c r="S157" s="37">
        <f>IF(S$4=$D140,$D143*(1-$D148)-SUM($G157:R157),IF(AND(S$4-$H$4&gt;0,S$4-$H$4&lt;=$D140),S155-S156,0))</f>
        <v>0</v>
      </c>
      <c r="T157" s="37">
        <f>IF(T$4=$D140,$D143*(1-$D148)-SUM($G157:S157),IF(AND(T$4-$H$4&gt;0,T$4-$H$4&lt;=$D140),T155-T156,0))</f>
        <v>0</v>
      </c>
      <c r="U157" s="37">
        <f>IF(U$4=$D140,$D143*(1-$D148)-SUM($G157:T157),IF(AND(U$4-$H$4&gt;0,U$4-$H$4&lt;=$D140),U155-U156,0))</f>
        <v>0</v>
      </c>
      <c r="V157" s="37">
        <f>IF(V$4=$D140,$D143*(1-$D148)-SUM($G157:U157),IF(AND(V$4-$H$4&gt;0,V$4-$H$4&lt;=$D140),V155-V156,0))</f>
        <v>0</v>
      </c>
      <c r="W157" s="37">
        <f>IF(W$4=$D140,$D143*(1-$D148)-SUM($G157:V157),IF(AND(W$4-$H$4&gt;0,W$4-$H$4&lt;=$D140),W155-W156,0))</f>
        <v>0</v>
      </c>
      <c r="X157" s="37">
        <f>IF(X$4=$D140,$D143*(1-$D148)-SUM($G157:W157),IF(AND(X$4-$H$4&gt;0,X$4-$H$4&lt;=$D140),X155-X156,0))</f>
        <v>0</v>
      </c>
      <c r="Y157" s="37">
        <f>IF(Y$4=$D140,$D143*(1-$D148)-SUM($G157:X157),IF(AND(Y$4-$H$4&gt;0,Y$4-$H$4&lt;=$D140),Y155-Y156,0))</f>
        <v>0</v>
      </c>
      <c r="Z157" s="37">
        <f>IF(Z$4=$D140,$D143*(1-$D148)-SUM($G157:Y157),IF(AND(Z$4-$H$4&gt;0,Z$4-$H$4&lt;=$D140),Z155-Z156,0))</f>
        <v>0</v>
      </c>
      <c r="AA157" s="37">
        <f>IF(AA$4=$D140,$D143*(1-$D148)-SUM($G157:Z157),IF(AND(AA$4-$H$4&gt;0,AA$4-$H$4&lt;=$D140),AA155-AA156,0))</f>
        <v>0</v>
      </c>
      <c r="AB157" s="37">
        <f>IF(AB$4=$D140,$D143*(1-$D148)-SUM($G157:AA157),IF(AND(AB$4-$H$4&gt;0,AB$4-$H$4&lt;=$D140),AB155-AB156,0))</f>
        <v>0</v>
      </c>
    </row>
    <row r="158" spans="1:28" x14ac:dyDescent="0.25">
      <c r="A158" s="4">
        <v>3</v>
      </c>
      <c r="B158" s="2" t="s">
        <v>64</v>
      </c>
      <c r="G158" s="5" t="s">
        <v>1</v>
      </c>
      <c r="H158" s="24">
        <f>IF(AND(H$4-$H$4&gt;0,H$4-$H$4&lt;=$D140),2*H$4*(1-$D148)/($D140*($D140+1)),0)</f>
        <v>0</v>
      </c>
      <c r="I158" s="24">
        <f>IF(AND(I$4-$H$4&gt;0,I$4-$H$4&lt;=$D140),2*I$4*(1-$D148)/($D140*($D140+1)),0)</f>
        <v>8.3333333333333329E-2</v>
      </c>
      <c r="J158" s="24">
        <f>IF(AND(J$4-$H$4&gt;0,J$4-$H$4&lt;=$D140),2*J$4*(1-$D148)/($D140*($D140+1)),0)</f>
        <v>0.16666666666666666</v>
      </c>
      <c r="K158" s="24">
        <f>IF(AND(K$4-$H$4&gt;0,K$4-$H$4&lt;=$D140),2*K$4*(1-$D148)/($D140*($D140+1)),0)</f>
        <v>0.25</v>
      </c>
      <c r="L158" s="24">
        <f>IF(AND(L$4-$H$4&gt;0,L$4-$H$4&lt;=$D140),2*L$4*(1-$D148)/($D140*($D140+1)),0)</f>
        <v>0</v>
      </c>
      <c r="M158" s="24">
        <f t="shared" ref="M158:AB158" si="196">IF(AND(M$4-$H$4&gt;0,M$4-$H$4&lt;=$D140),2*M$4*(1-$D148)/($D140*($D140+1)),0)</f>
        <v>0</v>
      </c>
      <c r="N158" s="24">
        <f t="shared" si="196"/>
        <v>0</v>
      </c>
      <c r="O158" s="24">
        <f t="shared" si="196"/>
        <v>0</v>
      </c>
      <c r="P158" s="24">
        <f t="shared" si="196"/>
        <v>0</v>
      </c>
      <c r="Q158" s="24">
        <f t="shared" si="196"/>
        <v>0</v>
      </c>
      <c r="R158" s="24">
        <f t="shared" si="196"/>
        <v>0</v>
      </c>
      <c r="S158" s="24">
        <f t="shared" si="196"/>
        <v>0</v>
      </c>
      <c r="T158" s="24">
        <f t="shared" si="196"/>
        <v>0</v>
      </c>
      <c r="U158" s="24">
        <f t="shared" si="196"/>
        <v>0</v>
      </c>
      <c r="V158" s="24">
        <f t="shared" si="196"/>
        <v>0</v>
      </c>
      <c r="W158" s="24">
        <f t="shared" si="196"/>
        <v>0</v>
      </c>
      <c r="X158" s="24">
        <f t="shared" si="196"/>
        <v>0</v>
      </c>
      <c r="Y158" s="24">
        <f t="shared" si="196"/>
        <v>0</v>
      </c>
      <c r="Z158" s="24">
        <f t="shared" si="196"/>
        <v>0</v>
      </c>
      <c r="AA158" s="24">
        <f t="shared" si="196"/>
        <v>0</v>
      </c>
      <c r="AB158" s="24">
        <f t="shared" si="196"/>
        <v>0</v>
      </c>
    </row>
    <row r="159" spans="1:28" s="4" customFormat="1" x14ac:dyDescent="0.25">
      <c r="A159" s="4">
        <v>3</v>
      </c>
      <c r="B159" s="4" t="s">
        <v>15</v>
      </c>
      <c r="C159" s="5"/>
      <c r="D159" s="15"/>
      <c r="G159" s="5"/>
      <c r="H159" s="6">
        <f>$D143*H158</f>
        <v>0</v>
      </c>
      <c r="I159" s="6">
        <f>$D143*I158</f>
        <v>66666666.666666664</v>
      </c>
      <c r="J159" s="6">
        <f>$D143*J158</f>
        <v>133333333.33333333</v>
      </c>
      <c r="K159" s="6">
        <f>$D143*K158</f>
        <v>200000000</v>
      </c>
      <c r="L159" s="6">
        <f>$D143*L158</f>
        <v>0</v>
      </c>
      <c r="M159" s="6">
        <f t="shared" ref="M159:AB159" si="197">$D143*M158</f>
        <v>0</v>
      </c>
      <c r="N159" s="6">
        <f t="shared" si="197"/>
        <v>0</v>
      </c>
      <c r="O159" s="6">
        <f t="shared" si="197"/>
        <v>0</v>
      </c>
      <c r="P159" s="6">
        <f t="shared" si="197"/>
        <v>0</v>
      </c>
      <c r="Q159" s="6">
        <f t="shared" si="197"/>
        <v>0</v>
      </c>
      <c r="R159" s="6">
        <f t="shared" si="197"/>
        <v>0</v>
      </c>
      <c r="S159" s="6">
        <f t="shared" si="197"/>
        <v>0</v>
      </c>
      <c r="T159" s="6">
        <f t="shared" si="197"/>
        <v>0</v>
      </c>
      <c r="U159" s="6">
        <f t="shared" si="197"/>
        <v>0</v>
      </c>
      <c r="V159" s="6">
        <f t="shared" si="197"/>
        <v>0</v>
      </c>
      <c r="W159" s="6">
        <f t="shared" si="197"/>
        <v>0</v>
      </c>
      <c r="X159" s="6">
        <f t="shared" si="197"/>
        <v>0</v>
      </c>
      <c r="Y159" s="6">
        <f t="shared" si="197"/>
        <v>0</v>
      </c>
      <c r="Z159" s="6">
        <f t="shared" si="197"/>
        <v>0</v>
      </c>
      <c r="AA159" s="6">
        <f t="shared" si="197"/>
        <v>0</v>
      </c>
      <c r="AB159" s="6">
        <f t="shared" si="197"/>
        <v>0</v>
      </c>
    </row>
    <row r="160" spans="1:28" x14ac:dyDescent="0.25">
      <c r="A160" s="4"/>
    </row>
    <row r="161" spans="1:28" s="4" customFormat="1" x14ac:dyDescent="0.25">
      <c r="B161" s="35" t="s">
        <v>12</v>
      </c>
      <c r="C161" s="33"/>
      <c r="D161" s="51">
        <f>SUM(H161:AB161)</f>
        <v>400000000</v>
      </c>
      <c r="E161" s="35"/>
      <c r="F161" s="35"/>
      <c r="G161" s="33"/>
      <c r="H161" s="37">
        <f>$D151*H154+$D152*H157+$D153*H159</f>
        <v>0</v>
      </c>
      <c r="I161" s="37">
        <f>$D151*I154+$D152*I157+$D153*I159</f>
        <v>99030280.771124452</v>
      </c>
      <c r="J161" s="37">
        <f>$D151*J154+$D152*J157+$D153*J159</f>
        <v>105467249.02124754</v>
      </c>
      <c r="K161" s="37">
        <f>$D151*K154+$D152*K157+$D153*K159</f>
        <v>195502470.20762801</v>
      </c>
      <c r="L161" s="37">
        <f>$D151*L154+$D152*L157+$D153*L159</f>
        <v>0</v>
      </c>
      <c r="M161" s="37">
        <f t="shared" ref="M161:AB161" si="198">$D151*M154+$D152*M157+$D153*M159</f>
        <v>0</v>
      </c>
      <c r="N161" s="37">
        <f t="shared" si="198"/>
        <v>0</v>
      </c>
      <c r="O161" s="37">
        <f t="shared" si="198"/>
        <v>0</v>
      </c>
      <c r="P161" s="37">
        <f t="shared" si="198"/>
        <v>0</v>
      </c>
      <c r="Q161" s="37">
        <f t="shared" si="198"/>
        <v>0</v>
      </c>
      <c r="R161" s="37">
        <f t="shared" si="198"/>
        <v>0</v>
      </c>
      <c r="S161" s="37">
        <f t="shared" si="198"/>
        <v>0</v>
      </c>
      <c r="T161" s="37">
        <f t="shared" si="198"/>
        <v>0</v>
      </c>
      <c r="U161" s="37">
        <f t="shared" si="198"/>
        <v>0</v>
      </c>
      <c r="V161" s="37">
        <f t="shared" si="198"/>
        <v>0</v>
      </c>
      <c r="W161" s="37">
        <f t="shared" si="198"/>
        <v>0</v>
      </c>
      <c r="X161" s="37">
        <f t="shared" si="198"/>
        <v>0</v>
      </c>
      <c r="Y161" s="37">
        <f t="shared" si="198"/>
        <v>0</v>
      </c>
      <c r="Z161" s="37">
        <f t="shared" si="198"/>
        <v>0</v>
      </c>
      <c r="AA161" s="37">
        <f t="shared" si="198"/>
        <v>0</v>
      </c>
      <c r="AB161" s="37">
        <f t="shared" si="198"/>
        <v>0</v>
      </c>
    </row>
    <row r="162" spans="1:28" s="4" customFormat="1" x14ac:dyDescent="0.25">
      <c r="B162" s="35" t="s">
        <v>19</v>
      </c>
      <c r="C162" s="33"/>
      <c r="D162" s="51">
        <f>SUM(H162:AB162)</f>
        <v>136270692.31337273</v>
      </c>
      <c r="E162" s="35"/>
      <c r="F162" s="35"/>
      <c r="G162" s="33"/>
      <c r="H162" s="37">
        <f>IF(AND(H$4-$H$4&gt;0,H$4-$H$4&lt;=$D140),($D143-SUM($G161:G161))*H146,)</f>
        <v>0</v>
      </c>
      <c r="I162" s="37">
        <f>IF(AND(I$4-$H$4&gt;0,I$4-$H$4&lt;=$D140),($D143-SUM($G161:H161))*I146,)</f>
        <v>52000000</v>
      </c>
      <c r="J162" s="37">
        <f>IF(AND(J$4-$H$4&gt;0,J$4-$H$4&lt;=$D140),($D143-SUM($G161:I161))*J146,)</f>
        <v>45563031.749876909</v>
      </c>
      <c r="K162" s="37">
        <f>IF(AND(K$4-$H$4&gt;0,K$4-$H$4&lt;=$D140),($D143-SUM($G161:J161))*K146,)</f>
        <v>38707660.563495822</v>
      </c>
      <c r="L162" s="37">
        <f>IF(AND(L$4-$H$4&gt;0,L$4-$H$4&lt;=$D140),($D143-SUM($G161:K161))*L146,)</f>
        <v>0</v>
      </c>
      <c r="M162" s="37">
        <f>IF(AND(M$4-$H$4&gt;0,M$4-$H$4&lt;=$D140),($D143-SUM($G161:L161))*M146,)</f>
        <v>0</v>
      </c>
      <c r="N162" s="37">
        <f>IF(AND(N$4-$H$4&gt;0,N$4-$H$4&lt;=$D140),($D143-SUM($G161:M161))*N146,)</f>
        <v>0</v>
      </c>
      <c r="O162" s="37">
        <f>IF(AND(O$4-$H$4&gt;0,O$4-$H$4&lt;=$D140),($D143-SUM($G161:N161))*O146,)</f>
        <v>0</v>
      </c>
      <c r="P162" s="37">
        <f>IF(AND(P$4-$H$4&gt;0,P$4-$H$4&lt;=$D140),($D143-SUM($G161:O161))*P146,)</f>
        <v>0</v>
      </c>
      <c r="Q162" s="37">
        <f>IF(AND(Q$4-$H$4&gt;0,Q$4-$H$4&lt;=$D140),($D143-SUM($G161:P161))*Q146,)</f>
        <v>0</v>
      </c>
      <c r="R162" s="37">
        <f>IF(AND(R$4-$H$4&gt;0,R$4-$H$4&lt;=$D140),($D143-SUM($G161:Q161))*R146,)</f>
        <v>0</v>
      </c>
      <c r="S162" s="37">
        <f>IF(AND(S$4-$H$4&gt;0,S$4-$H$4&lt;=$D140),($D143-SUM($G161:R161))*S146,)</f>
        <v>0</v>
      </c>
      <c r="T162" s="37">
        <f>IF(AND(T$4-$H$4&gt;0,T$4-$H$4&lt;=$D140),($D143-SUM($G161:S161))*T146,)</f>
        <v>0</v>
      </c>
      <c r="U162" s="37">
        <f>IF(AND(U$4-$H$4&gt;0,U$4-$H$4&lt;=$D140),($D143-SUM($G161:T161))*U146,)</f>
        <v>0</v>
      </c>
      <c r="V162" s="37">
        <f>IF(AND(V$4-$H$4&gt;0,V$4-$H$4&lt;=$D140),($D143-SUM($G161:U161))*V146,)</f>
        <v>0</v>
      </c>
      <c r="W162" s="37">
        <f>IF(AND(W$4-$H$4&gt;0,W$4-$H$4&lt;=$D140),($D143-SUM($G161:V161))*W146,)</f>
        <v>0</v>
      </c>
      <c r="X162" s="37">
        <f>IF(AND(X$4-$H$4&gt;0,X$4-$H$4&lt;=$D140),($D143-SUM($G161:W161))*X146,)</f>
        <v>0</v>
      </c>
      <c r="Y162" s="37">
        <f>IF(AND(Y$4-$H$4&gt;0,Y$4-$H$4&lt;=$D140),($D143-SUM($G161:X161))*Y146,)</f>
        <v>0</v>
      </c>
      <c r="Z162" s="37">
        <f>IF(AND(Z$4-$H$4&gt;0,Z$4-$H$4&lt;=$D140),($D143-SUM($G161:Y161))*Z146,)</f>
        <v>0</v>
      </c>
      <c r="AA162" s="37">
        <f>IF(AND(AA$4-$H$4&gt;0,AA$4-$H$4&lt;=$D140),($D143-SUM($G161:Z161))*AA146,)</f>
        <v>0</v>
      </c>
      <c r="AB162" s="37">
        <f>IF(AND(AB$4-$H$4&gt;0,AB$4-$H$4&lt;=$D140),($D143-SUM($G161:AA161))*AB146,)</f>
        <v>0</v>
      </c>
    </row>
    <row r="163" spans="1:28" x14ac:dyDescent="0.25">
      <c r="A163" s="4"/>
    </row>
    <row r="164" spans="1:28" s="47" customFormat="1" x14ac:dyDescent="0.25">
      <c r="B164" s="47" t="s">
        <v>20</v>
      </c>
      <c r="C164" s="48"/>
      <c r="D164" s="49"/>
      <c r="G164" s="48" t="s">
        <v>1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0">
        <v>0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  <c r="T164" s="50">
        <v>0</v>
      </c>
      <c r="U164" s="50">
        <v>0</v>
      </c>
      <c r="V164" s="50">
        <v>0</v>
      </c>
      <c r="W164" s="50">
        <v>0</v>
      </c>
      <c r="X164" s="50">
        <v>0</v>
      </c>
      <c r="Y164" s="50">
        <v>0</v>
      </c>
      <c r="Z164" s="50">
        <v>0</v>
      </c>
      <c r="AA164" s="50">
        <v>0</v>
      </c>
      <c r="AB164" s="50">
        <v>0</v>
      </c>
    </row>
    <row r="165" spans="1:28" x14ac:dyDescent="0.25">
      <c r="A165" s="4"/>
    </row>
    <row r="166" spans="1:28" s="4" customFormat="1" x14ac:dyDescent="0.25">
      <c r="B166" s="35" t="s">
        <v>63</v>
      </c>
      <c r="C166" s="33"/>
      <c r="D166" s="51">
        <f>SUM(H166:AB166)</f>
        <v>66666666.666666672</v>
      </c>
      <c r="E166" s="35"/>
      <c r="F166" s="35"/>
      <c r="G166" s="33"/>
      <c r="H166" s="37">
        <f>$D$7*H161/(1+$D$7)</f>
        <v>0</v>
      </c>
      <c r="I166" s="37">
        <f t="shared" ref="I166:L166" si="199">$D$7*I161/(1+$D$7)</f>
        <v>16505046.79518741</v>
      </c>
      <c r="J166" s="37">
        <f t="shared" si="199"/>
        <v>17577874.836874593</v>
      </c>
      <c r="K166" s="37">
        <f t="shared" si="199"/>
        <v>32583745.034604669</v>
      </c>
      <c r="L166" s="37">
        <f t="shared" si="199"/>
        <v>0</v>
      </c>
      <c r="M166" s="37">
        <f t="shared" ref="M166:AB166" si="200">$D$7*M161/(1+$D$7)</f>
        <v>0</v>
      </c>
      <c r="N166" s="37">
        <f t="shared" si="200"/>
        <v>0</v>
      </c>
      <c r="O166" s="37">
        <f t="shared" si="200"/>
        <v>0</v>
      </c>
      <c r="P166" s="37">
        <f t="shared" si="200"/>
        <v>0</v>
      </c>
      <c r="Q166" s="37">
        <f t="shared" si="200"/>
        <v>0</v>
      </c>
      <c r="R166" s="37">
        <f t="shared" si="200"/>
        <v>0</v>
      </c>
      <c r="S166" s="37">
        <f t="shared" si="200"/>
        <v>0</v>
      </c>
      <c r="T166" s="37">
        <f t="shared" si="200"/>
        <v>0</v>
      </c>
      <c r="U166" s="37">
        <f t="shared" si="200"/>
        <v>0</v>
      </c>
      <c r="V166" s="37">
        <f t="shared" si="200"/>
        <v>0</v>
      </c>
      <c r="W166" s="37">
        <f t="shared" si="200"/>
        <v>0</v>
      </c>
      <c r="X166" s="37">
        <f t="shared" si="200"/>
        <v>0</v>
      </c>
      <c r="Y166" s="37">
        <f t="shared" si="200"/>
        <v>0</v>
      </c>
      <c r="Z166" s="37">
        <f t="shared" si="200"/>
        <v>0</v>
      </c>
      <c r="AA166" s="37">
        <f t="shared" si="200"/>
        <v>0</v>
      </c>
      <c r="AB166" s="37">
        <f t="shared" si="200"/>
        <v>0</v>
      </c>
    </row>
    <row r="167" spans="1:28" x14ac:dyDescent="0.25">
      <c r="A167" s="4"/>
    </row>
    <row r="168" spans="1:28" s="4" customFormat="1" x14ac:dyDescent="0.25">
      <c r="B168" s="4" t="s">
        <v>44</v>
      </c>
      <c r="C168" s="5"/>
      <c r="D168" s="13">
        <f>SUM(H168:AB168)</f>
        <v>144270692.31337285</v>
      </c>
      <c r="G168" s="5"/>
      <c r="H168" s="6">
        <f>H144+H147+H149+H161+H162+H164</f>
        <v>-792000000</v>
      </c>
      <c r="I168" s="6">
        <f>I144+I147+I149+I161+I162+I164</f>
        <v>151030280.77112445</v>
      </c>
      <c r="J168" s="6">
        <f>J144+J147+J149+J161+J162+J164</f>
        <v>151030280.77112445</v>
      </c>
      <c r="K168" s="6">
        <f>K144+K147+K149+K161+K162+K164</f>
        <v>634210130.77112389</v>
      </c>
      <c r="L168" s="6">
        <f>L144+L147+L149+L161+L162+L164</f>
        <v>0</v>
      </c>
      <c r="M168" s="6">
        <f t="shared" ref="M168:AB168" si="201">M144+M147+M149+M161+M162+M164</f>
        <v>0</v>
      </c>
      <c r="N168" s="6">
        <f t="shared" si="201"/>
        <v>0</v>
      </c>
      <c r="O168" s="6">
        <f t="shared" si="201"/>
        <v>0</v>
      </c>
      <c r="P168" s="6">
        <f t="shared" si="201"/>
        <v>0</v>
      </c>
      <c r="Q168" s="6">
        <f t="shared" si="201"/>
        <v>0</v>
      </c>
      <c r="R168" s="6">
        <f t="shared" si="201"/>
        <v>0</v>
      </c>
      <c r="S168" s="6">
        <f t="shared" si="201"/>
        <v>0</v>
      </c>
      <c r="T168" s="6">
        <f t="shared" si="201"/>
        <v>0</v>
      </c>
      <c r="U168" s="6">
        <f t="shared" si="201"/>
        <v>0</v>
      </c>
      <c r="V168" s="6">
        <f t="shared" si="201"/>
        <v>0</v>
      </c>
      <c r="W168" s="6">
        <f t="shared" si="201"/>
        <v>0</v>
      </c>
      <c r="X168" s="6">
        <f t="shared" si="201"/>
        <v>0</v>
      </c>
      <c r="Y168" s="6">
        <f t="shared" si="201"/>
        <v>0</v>
      </c>
      <c r="Z168" s="6">
        <f t="shared" si="201"/>
        <v>0</v>
      </c>
      <c r="AA168" s="6">
        <f t="shared" si="201"/>
        <v>0</v>
      </c>
      <c r="AB168" s="6">
        <f t="shared" si="201"/>
        <v>0</v>
      </c>
    </row>
    <row r="169" spans="1:28" s="9" customFormat="1" ht="13.8" x14ac:dyDescent="0.3">
      <c r="A169" s="4"/>
      <c r="B169" s="55" t="str">
        <f>"Эффективная ставка кредитного продукта-"&amp;A139</f>
        <v>Эффективная ставка кредитного продукта-5</v>
      </c>
      <c r="C169" s="11"/>
      <c r="D169" s="56">
        <f>IRR(H168:AB168)</f>
        <v>6.9328583110521036E-2</v>
      </c>
      <c r="G169" s="18"/>
    </row>
  </sheetData>
  <dataValidations count="1">
    <dataValidation type="whole" allowBlank="1" showInputMessage="1" showErrorMessage="1" sqref="D23:D25 D55:D57 D87:D89 D119:D121 D151:D153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R161"/>
  <sheetViews>
    <sheetView showGridLines="0"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2" x14ac:dyDescent="0.25"/>
  <cols>
    <col min="1" max="1" width="9.6640625" style="2" customWidth="1"/>
    <col min="2" max="2" width="52.6640625" style="2" bestFit="1" customWidth="1"/>
    <col min="3" max="3" width="2.77734375" style="1" customWidth="1"/>
    <col min="4" max="4" width="12.6640625" style="12" customWidth="1"/>
    <col min="5" max="6" width="2.77734375" style="2" customWidth="1"/>
    <col min="7" max="7" width="2.77734375" style="5" customWidth="1"/>
    <col min="8" max="18" width="13.109375" style="2" customWidth="1"/>
    <col min="19" max="16384" width="8.88671875" style="2"/>
  </cols>
  <sheetData>
    <row r="1" spans="1:18" x14ac:dyDescent="0.25">
      <c r="B1" s="2" t="s">
        <v>54</v>
      </c>
    </row>
    <row r="2" spans="1:18" s="4" customFormat="1" x14ac:dyDescent="0.25">
      <c r="C2" s="5"/>
      <c r="D2" s="15"/>
      <c r="G2" s="5" t="s">
        <v>1</v>
      </c>
      <c r="H2" s="4" t="s">
        <v>23</v>
      </c>
      <c r="I2" s="20">
        <v>2022</v>
      </c>
      <c r="J2" s="4">
        <f t="shared" ref="J2:Q2" si="0">I2+1</f>
        <v>2023</v>
      </c>
      <c r="K2" s="4">
        <f t="shared" si="0"/>
        <v>2024</v>
      </c>
      <c r="L2" s="4">
        <f t="shared" si="0"/>
        <v>2025</v>
      </c>
      <c r="M2" s="4">
        <f t="shared" si="0"/>
        <v>2026</v>
      </c>
      <c r="N2" s="4">
        <f t="shared" si="0"/>
        <v>2027</v>
      </c>
      <c r="O2" s="4">
        <f t="shared" si="0"/>
        <v>2028</v>
      </c>
      <c r="P2" s="4">
        <f t="shared" si="0"/>
        <v>2029</v>
      </c>
      <c r="Q2" s="4">
        <f t="shared" si="0"/>
        <v>2030</v>
      </c>
      <c r="R2" s="4">
        <f t="shared" ref="R2" si="1">Q2+1</f>
        <v>2031</v>
      </c>
    </row>
    <row r="3" spans="1:18" s="4" customFormat="1" x14ac:dyDescent="0.25">
      <c r="B3" s="4" t="s">
        <v>24</v>
      </c>
      <c r="C3" s="5"/>
      <c r="D3" s="15" t="s">
        <v>30</v>
      </c>
      <c r="G3" s="5"/>
      <c r="H3" s="4" t="s">
        <v>22</v>
      </c>
    </row>
    <row r="4" spans="1:18" s="4" customFormat="1" x14ac:dyDescent="0.25">
      <c r="C4" s="5"/>
      <c r="D4" s="15"/>
      <c r="G4" s="5"/>
      <c r="H4" s="4">
        <v>0</v>
      </c>
      <c r="I4" s="4">
        <f>H4+1</f>
        <v>1</v>
      </c>
      <c r="J4" s="4">
        <f t="shared" ref="J4:Q4" si="2">I4+1</f>
        <v>2</v>
      </c>
      <c r="K4" s="4">
        <f t="shared" si="2"/>
        <v>3</v>
      </c>
      <c r="L4" s="4">
        <f t="shared" si="2"/>
        <v>4</v>
      </c>
      <c r="M4" s="4">
        <f t="shared" si="2"/>
        <v>5</v>
      </c>
      <c r="N4" s="4">
        <f t="shared" si="2"/>
        <v>6</v>
      </c>
      <c r="O4" s="4">
        <f t="shared" si="2"/>
        <v>7</v>
      </c>
      <c r="P4" s="4">
        <f t="shared" si="2"/>
        <v>8</v>
      </c>
      <c r="Q4" s="4">
        <f t="shared" si="2"/>
        <v>9</v>
      </c>
      <c r="R4" s="4">
        <f t="shared" ref="R4" si="3">Q4+1</f>
        <v>10</v>
      </c>
    </row>
    <row r="5" spans="1:18" x14ac:dyDescent="0.25">
      <c r="A5" s="41"/>
      <c r="B5" s="41"/>
    </row>
    <row r="6" spans="1:18" x14ac:dyDescent="0.25">
      <c r="B6" s="2" t="s">
        <v>25</v>
      </c>
      <c r="C6" s="1" t="s">
        <v>1</v>
      </c>
      <c r="D6" s="19">
        <v>0.15</v>
      </c>
    </row>
    <row r="7" spans="1:18" x14ac:dyDescent="0.25">
      <c r="B7" s="2" t="s">
        <v>26</v>
      </c>
      <c r="H7" s="21">
        <v>1</v>
      </c>
      <c r="I7" s="21">
        <f>1/(H7*(1+$D$6))</f>
        <v>0.86956521739130443</v>
      </c>
      <c r="J7" s="21">
        <f>1/(1/I7*(1+$D$6))</f>
        <v>0.7561436672967865</v>
      </c>
      <c r="K7" s="21">
        <f t="shared" ref="K7:R7" si="4">1/(1/J7*(1+$D$6))</f>
        <v>0.65751623243198831</v>
      </c>
      <c r="L7" s="21">
        <f t="shared" si="4"/>
        <v>0.57175324559303331</v>
      </c>
      <c r="M7" s="21">
        <f t="shared" si="4"/>
        <v>0.49717673529828987</v>
      </c>
      <c r="N7" s="21">
        <f t="shared" si="4"/>
        <v>0.43232759591155645</v>
      </c>
      <c r="O7" s="21">
        <f t="shared" si="4"/>
        <v>0.37593703992309263</v>
      </c>
      <c r="P7" s="21">
        <f t="shared" si="4"/>
        <v>0.32690177384616753</v>
      </c>
      <c r="Q7" s="21">
        <f t="shared" si="4"/>
        <v>0.28426241204014568</v>
      </c>
      <c r="R7" s="21">
        <f t="shared" si="4"/>
        <v>0.2471847061218658</v>
      </c>
    </row>
    <row r="8" spans="1:18" s="4" customFormat="1" x14ac:dyDescent="0.25">
      <c r="B8" s="4" t="s">
        <v>21</v>
      </c>
      <c r="C8" s="5"/>
      <c r="D8" s="15"/>
      <c r="G8" s="5" t="s">
        <v>1</v>
      </c>
      <c r="H8" s="7"/>
      <c r="I8" s="25">
        <v>0.05</v>
      </c>
      <c r="J8" s="25">
        <f>I8</f>
        <v>0.05</v>
      </c>
      <c r="K8" s="25">
        <f t="shared" ref="K8" si="5">J8</f>
        <v>0.05</v>
      </c>
      <c r="L8" s="25">
        <f t="shared" ref="L8" si="6">K8</f>
        <v>0.05</v>
      </c>
      <c r="M8" s="25">
        <f t="shared" ref="M8" si="7">L8</f>
        <v>0.05</v>
      </c>
      <c r="N8" s="25">
        <f t="shared" ref="N8" si="8">M8</f>
        <v>0.05</v>
      </c>
      <c r="O8" s="25">
        <f t="shared" ref="O8" si="9">N8</f>
        <v>0.05</v>
      </c>
      <c r="P8" s="25">
        <f t="shared" ref="P8" si="10">O8</f>
        <v>0.05</v>
      </c>
      <c r="Q8" s="25">
        <f t="shared" ref="Q8:R8" si="11">P8</f>
        <v>0.05</v>
      </c>
      <c r="R8" s="25">
        <f t="shared" si="11"/>
        <v>0.05</v>
      </c>
    </row>
    <row r="9" spans="1:18" x14ac:dyDescent="0.25">
      <c r="A9" s="42"/>
      <c r="B9" s="42" t="s">
        <v>60</v>
      </c>
    </row>
    <row r="10" spans="1:18" x14ac:dyDescent="0.25">
      <c r="A10" s="2" t="s">
        <v>37</v>
      </c>
      <c r="B10" s="4" t="s">
        <v>42</v>
      </c>
      <c r="C10" s="5" t="s">
        <v>1</v>
      </c>
      <c r="D10" s="23">
        <v>800000000</v>
      </c>
      <c r="H10" s="6">
        <f>-D10</f>
        <v>-800000000</v>
      </c>
    </row>
    <row r="11" spans="1:18" s="4" customFormat="1" x14ac:dyDescent="0.25">
      <c r="B11" s="4" t="s">
        <v>27</v>
      </c>
      <c r="C11" s="5"/>
      <c r="D11" s="15"/>
      <c r="G11" s="5" t="s">
        <v>1</v>
      </c>
      <c r="H11" s="7"/>
      <c r="I11" s="26">
        <v>300</v>
      </c>
      <c r="J11" s="26">
        <f>I11</f>
        <v>300</v>
      </c>
      <c r="K11" s="26">
        <f t="shared" ref="K11" si="12">J11</f>
        <v>300</v>
      </c>
      <c r="L11" s="26">
        <f t="shared" ref="L11" si="13">K11</f>
        <v>300</v>
      </c>
      <c r="M11" s="26">
        <f t="shared" ref="M11" si="14">L11</f>
        <v>300</v>
      </c>
      <c r="N11" s="26">
        <f t="shared" ref="N11" si="15">M11</f>
        <v>300</v>
      </c>
      <c r="O11" s="26">
        <f t="shared" ref="O11" si="16">N11</f>
        <v>300</v>
      </c>
      <c r="P11" s="26">
        <f t="shared" ref="P11" si="17">O11</f>
        <v>300</v>
      </c>
      <c r="Q11" s="26">
        <f t="shared" ref="Q11" si="18">P11</f>
        <v>300</v>
      </c>
      <c r="R11" s="26">
        <f t="shared" ref="R11" si="19">Q11</f>
        <v>300</v>
      </c>
    </row>
    <row r="12" spans="1:18" s="4" customFormat="1" x14ac:dyDescent="0.25">
      <c r="B12" s="4" t="s">
        <v>28</v>
      </c>
      <c r="C12" s="5"/>
      <c r="D12" s="15"/>
      <c r="G12" s="5" t="s">
        <v>1</v>
      </c>
      <c r="H12" s="7"/>
      <c r="I12" s="26">
        <v>1000000</v>
      </c>
      <c r="J12" s="26">
        <f>I12*1.05</f>
        <v>1050000</v>
      </c>
      <c r="K12" s="26">
        <f>J12*1.05</f>
        <v>1102500</v>
      </c>
      <c r="L12" s="26">
        <f t="shared" ref="L12:R12" si="20">K12*1.05</f>
        <v>1157625</v>
      </c>
      <c r="M12" s="26">
        <f t="shared" si="20"/>
        <v>1215506.25</v>
      </c>
      <c r="N12" s="26">
        <f t="shared" si="20"/>
        <v>1276281.5625</v>
      </c>
      <c r="O12" s="26">
        <f>N12*1.05</f>
        <v>1340095.640625</v>
      </c>
      <c r="P12" s="26">
        <f t="shared" si="20"/>
        <v>1407100.42265625</v>
      </c>
      <c r="Q12" s="26">
        <f t="shared" si="20"/>
        <v>1477455.4437890626</v>
      </c>
      <c r="R12" s="26">
        <f t="shared" si="20"/>
        <v>1551328.2159785158</v>
      </c>
    </row>
    <row r="13" spans="1:18" s="4" customFormat="1" x14ac:dyDescent="0.25">
      <c r="A13" s="4" t="s">
        <v>38</v>
      </c>
      <c r="B13" s="4" t="s">
        <v>29</v>
      </c>
      <c r="C13" s="5"/>
      <c r="D13" s="15"/>
      <c r="G13" s="5"/>
      <c r="H13" s="6"/>
      <c r="I13" s="6">
        <f>I11*I12</f>
        <v>300000000</v>
      </c>
      <c r="J13" s="6">
        <f t="shared" ref="J13:R13" si="21">J11*J12</f>
        <v>315000000</v>
      </c>
      <c r="K13" s="6">
        <f t="shared" si="21"/>
        <v>330750000</v>
      </c>
      <c r="L13" s="6">
        <f t="shared" si="21"/>
        <v>347287500</v>
      </c>
      <c r="M13" s="6">
        <f t="shared" si="21"/>
        <v>364651875</v>
      </c>
      <c r="N13" s="6">
        <f t="shared" si="21"/>
        <v>382884468.75</v>
      </c>
      <c r="O13" s="6">
        <f t="shared" si="21"/>
        <v>402028692.1875</v>
      </c>
      <c r="P13" s="6">
        <f t="shared" si="21"/>
        <v>422130126.796875</v>
      </c>
      <c r="Q13" s="6">
        <f t="shared" si="21"/>
        <v>443236633.13671875</v>
      </c>
      <c r="R13" s="6">
        <f t="shared" si="21"/>
        <v>465398464.79355472</v>
      </c>
    </row>
    <row r="14" spans="1:18" x14ac:dyDescent="0.25">
      <c r="B14" s="4" t="s">
        <v>59</v>
      </c>
      <c r="C14" s="1" t="s">
        <v>1</v>
      </c>
      <c r="D14" s="19">
        <v>0.05</v>
      </c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s="4" customFormat="1" x14ac:dyDescent="0.25">
      <c r="A15" s="4" t="s">
        <v>37</v>
      </c>
      <c r="B15" s="4" t="s">
        <v>31</v>
      </c>
      <c r="C15" s="5"/>
      <c r="D15" s="15"/>
      <c r="G15" s="5"/>
      <c r="H15" s="6"/>
      <c r="I15" s="6">
        <f>-$D$10*$D$14</f>
        <v>-40000000</v>
      </c>
      <c r="J15" s="6">
        <f t="shared" ref="J15:R15" si="22">-$D$10*$D$14</f>
        <v>-40000000</v>
      </c>
      <c r="K15" s="6">
        <f t="shared" si="22"/>
        <v>-40000000</v>
      </c>
      <c r="L15" s="6">
        <f t="shared" si="22"/>
        <v>-40000000</v>
      </c>
      <c r="M15" s="6">
        <f t="shared" si="22"/>
        <v>-40000000</v>
      </c>
      <c r="N15" s="6">
        <f t="shared" si="22"/>
        <v>-40000000</v>
      </c>
      <c r="O15" s="6">
        <f t="shared" si="22"/>
        <v>-40000000</v>
      </c>
      <c r="P15" s="6">
        <f t="shared" si="22"/>
        <v>-40000000</v>
      </c>
      <c r="Q15" s="6">
        <f t="shared" si="22"/>
        <v>-40000000</v>
      </c>
      <c r="R15" s="6">
        <f t="shared" si="22"/>
        <v>-40000000</v>
      </c>
    </row>
    <row r="16" spans="1:18" x14ac:dyDescent="0.25">
      <c r="B16" s="4" t="s">
        <v>32</v>
      </c>
      <c r="C16" s="1" t="s">
        <v>1</v>
      </c>
      <c r="D16" s="27">
        <v>15</v>
      </c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s="4" customFormat="1" x14ac:dyDescent="0.25">
      <c r="B17" s="4" t="s">
        <v>33</v>
      </c>
      <c r="C17" s="5"/>
      <c r="D17" s="15"/>
      <c r="G17" s="5"/>
      <c r="H17" s="6"/>
      <c r="I17" s="6">
        <f>IF(SUM($H17:H17)&gt;=$D$10,0,$D$10/IF($D$16=0,1,$D$16))</f>
        <v>53333333.333333336</v>
      </c>
      <c r="J17" s="6">
        <f>IF(SUM($H17:I17)&gt;=$D$10,0,$D$10/IF($D$16=0,1,$D$16))</f>
        <v>53333333.333333336</v>
      </c>
      <c r="K17" s="6">
        <f>IF(SUM($H17:J17)&gt;=$D$10,0,$D$10/IF($D$16=0,1,$D$16))</f>
        <v>53333333.333333336</v>
      </c>
      <c r="L17" s="6">
        <f>IF(SUM($H17:K17)&gt;=$D$10,0,$D$10/IF($D$16=0,1,$D$16))</f>
        <v>53333333.333333336</v>
      </c>
      <c r="M17" s="6">
        <f>IF(SUM($H17:L17)&gt;=$D$10,0,$D$10/IF($D$16=0,1,$D$16))</f>
        <v>53333333.333333336</v>
      </c>
      <c r="N17" s="6">
        <f>IF(SUM($H17:M17)&gt;=$D$10,0,$D$10/IF($D$16=0,1,$D$16))</f>
        <v>53333333.333333336</v>
      </c>
      <c r="O17" s="6">
        <f>IF(SUM($H17:N17)&gt;=$D$10,0,$D$10/IF($D$16=0,1,$D$16))</f>
        <v>53333333.333333336</v>
      </c>
      <c r="P17" s="6">
        <f>IF(SUM($H17:O17)&gt;=$D$10,0,$D$10/IF($D$16=0,1,$D$16))</f>
        <v>53333333.333333336</v>
      </c>
      <c r="Q17" s="6">
        <f>IF(SUM($H17:P17)&gt;=$D$10,0,$D$10/IF($D$16=0,1,$D$16))</f>
        <v>53333333.333333336</v>
      </c>
      <c r="R17" s="6">
        <f>IF(SUM($H17:Q17)&gt;=$D$10,0,$D$10/IF($D$16=0,1,$D$16))</f>
        <v>53333333.333333336</v>
      </c>
    </row>
    <row r="18" spans="1:18" s="4" customFormat="1" x14ac:dyDescent="0.25">
      <c r="B18" s="4" t="s">
        <v>34</v>
      </c>
      <c r="C18" s="5"/>
      <c r="D18" s="15"/>
      <c r="G18" s="5"/>
      <c r="H18" s="6">
        <f>$D$10-SUM($H17:H17)</f>
        <v>800000000</v>
      </c>
      <c r="I18" s="6">
        <f>$D$10-SUM($H17:I17)</f>
        <v>746666666.66666663</v>
      </c>
      <c r="J18" s="6">
        <f>$D$10-SUM($H17:J17)</f>
        <v>693333333.33333337</v>
      </c>
      <c r="K18" s="6">
        <f>$D$10-SUM($H17:K17)</f>
        <v>640000000</v>
      </c>
      <c r="L18" s="6">
        <f>$D$10-SUM($H17:L17)</f>
        <v>586666666.66666663</v>
      </c>
      <c r="M18" s="6">
        <f>$D$10-SUM($H17:M17)</f>
        <v>533333333.33333331</v>
      </c>
      <c r="N18" s="6">
        <f>$D$10-SUM($H17:N17)</f>
        <v>480000000</v>
      </c>
      <c r="O18" s="6">
        <f>$D$10-SUM($H17:O17)</f>
        <v>426666666.66666669</v>
      </c>
      <c r="P18" s="6">
        <f>$D$10-SUM($H17:P17)</f>
        <v>373333333.33333337</v>
      </c>
      <c r="Q18" s="6">
        <f>$D$10-SUM($H17:Q17)</f>
        <v>320000000.00000006</v>
      </c>
      <c r="R18" s="6">
        <f>$D$10-SUM($H17:R17)</f>
        <v>266666666.66666675</v>
      </c>
    </row>
    <row r="19" spans="1:18" x14ac:dyDescent="0.25">
      <c r="B19" s="4" t="s">
        <v>35</v>
      </c>
      <c r="C19" s="1" t="s">
        <v>1</v>
      </c>
      <c r="D19" s="19">
        <v>1.4999999999999999E-2</v>
      </c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s="4" customFormat="1" x14ac:dyDescent="0.25">
      <c r="A20" s="4" t="s">
        <v>37</v>
      </c>
      <c r="B20" s="4" t="s">
        <v>36</v>
      </c>
      <c r="C20" s="5"/>
      <c r="D20" s="15"/>
      <c r="G20" s="5"/>
      <c r="H20" s="6"/>
      <c r="I20" s="6">
        <f>-H18*$D$19</f>
        <v>-12000000</v>
      </c>
      <c r="J20" s="6">
        <f t="shared" ref="J20:R20" si="23">-I18*$D$19</f>
        <v>-11199999.999999998</v>
      </c>
      <c r="K20" s="6">
        <f t="shared" si="23"/>
        <v>-10400000</v>
      </c>
      <c r="L20" s="6">
        <f t="shared" si="23"/>
        <v>-9600000</v>
      </c>
      <c r="M20" s="6">
        <f t="shared" si="23"/>
        <v>-8800000</v>
      </c>
      <c r="N20" s="6">
        <f t="shared" si="23"/>
        <v>-7999999.9999999991</v>
      </c>
      <c r="O20" s="6">
        <f t="shared" si="23"/>
        <v>-7200000</v>
      </c>
      <c r="P20" s="6">
        <f t="shared" si="23"/>
        <v>-6400000</v>
      </c>
      <c r="Q20" s="6">
        <f t="shared" si="23"/>
        <v>-5600000</v>
      </c>
      <c r="R20" s="6">
        <f t="shared" si="23"/>
        <v>-4800000.0000000009</v>
      </c>
    </row>
    <row r="21" spans="1:18" x14ac:dyDescent="0.25">
      <c r="B21" s="4" t="s">
        <v>39</v>
      </c>
      <c r="C21" s="1" t="s">
        <v>1</v>
      </c>
      <c r="D21" s="19">
        <v>0.2</v>
      </c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s="4" customFormat="1" ht="12.6" thickBot="1" x14ac:dyDescent="0.3">
      <c r="A22" s="4" t="s">
        <v>40</v>
      </c>
      <c r="B22" s="4" t="s">
        <v>41</v>
      </c>
      <c r="C22" s="5"/>
      <c r="D22" s="15"/>
      <c r="G22" s="5"/>
      <c r="H22" s="6"/>
      <c r="I22" s="6">
        <f>$D$10/(1+$D$21)*$D$21-I13/(1+$D$21)*$D$21</f>
        <v>83333333.333333358</v>
      </c>
      <c r="J22" s="6">
        <f>-J13/(1+$D$21)*$D$21</f>
        <v>-52500000</v>
      </c>
      <c r="K22" s="6">
        <f t="shared" ref="K22:R22" si="24">-K13/(1+$D$21)*$D$21</f>
        <v>-55125000</v>
      </c>
      <c r="L22" s="6">
        <f t="shared" si="24"/>
        <v>-57881250</v>
      </c>
      <c r="M22" s="6">
        <f t="shared" si="24"/>
        <v>-60775312.5</v>
      </c>
      <c r="N22" s="6">
        <f t="shared" si="24"/>
        <v>-63814078.125</v>
      </c>
      <c r="O22" s="6">
        <f t="shared" si="24"/>
        <v>-67004782.03125</v>
      </c>
      <c r="P22" s="6">
        <f t="shared" si="24"/>
        <v>-70355021.1328125</v>
      </c>
      <c r="Q22" s="6">
        <f t="shared" si="24"/>
        <v>-73872772.189453125</v>
      </c>
      <c r="R22" s="6">
        <f t="shared" si="24"/>
        <v>-77566410.798925802</v>
      </c>
    </row>
    <row r="23" spans="1:18" s="4" customFormat="1" ht="12.6" thickBot="1" x14ac:dyDescent="0.3">
      <c r="A23" s="4" t="s">
        <v>40</v>
      </c>
      <c r="B23" s="4" t="s">
        <v>48</v>
      </c>
      <c r="C23" s="5"/>
      <c r="D23" s="38">
        <f>SUM(H23:R23)</f>
        <v>1993806467.2205405</v>
      </c>
      <c r="G23" s="5"/>
      <c r="H23" s="6">
        <f>H10+H13+H15+H20+H22</f>
        <v>-800000000</v>
      </c>
      <c r="I23" s="6">
        <f t="shared" ref="I23:R23" si="25">I10+I13+I15+I20+I22</f>
        <v>331333333.33333337</v>
      </c>
      <c r="J23" s="6">
        <f t="shared" si="25"/>
        <v>211300000</v>
      </c>
      <c r="K23" s="6">
        <f t="shared" si="25"/>
        <v>225225000</v>
      </c>
      <c r="L23" s="6">
        <f t="shared" si="25"/>
        <v>239806250</v>
      </c>
      <c r="M23" s="6">
        <f t="shared" si="25"/>
        <v>255076562.5</v>
      </c>
      <c r="N23" s="6">
        <f t="shared" si="25"/>
        <v>271070390.625</v>
      </c>
      <c r="O23" s="6">
        <f t="shared" si="25"/>
        <v>287823910.15625</v>
      </c>
      <c r="P23" s="6">
        <f t="shared" si="25"/>
        <v>305375105.6640625</v>
      </c>
      <c r="Q23" s="6">
        <f t="shared" si="25"/>
        <v>323763860.94726563</v>
      </c>
      <c r="R23" s="6">
        <f t="shared" si="25"/>
        <v>343032053.99462891</v>
      </c>
    </row>
    <row r="24" spans="1:18" ht="12.6" thickBot="1" x14ac:dyDescent="0.3">
      <c r="B24" s="4" t="s">
        <v>47</v>
      </c>
      <c r="D24" s="28">
        <f>IRR(H23:R23)</f>
        <v>0.31354492263198885</v>
      </c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12.6" thickBot="1" x14ac:dyDescent="0.3">
      <c r="B25" s="4" t="s">
        <v>46</v>
      </c>
      <c r="D25" s="38">
        <f>SUMPRODUCT(H23:R23,H$7:R$7)</f>
        <v>561955043.0604744</v>
      </c>
      <c r="I25" s="6"/>
      <c r="J25" s="6"/>
      <c r="K25" s="6"/>
      <c r="L25" s="6"/>
      <c r="M25" s="6"/>
      <c r="N25" s="6"/>
      <c r="O25" s="6"/>
      <c r="P25" s="6"/>
      <c r="Q25" s="6"/>
      <c r="R25" s="6"/>
    </row>
    <row r="27" spans="1:18" ht="13.8" x14ac:dyDescent="0.3">
      <c r="A27" s="39"/>
      <c r="B27" s="10" t="s">
        <v>55</v>
      </c>
    </row>
    <row r="28" spans="1:18" s="4" customFormat="1" x14ac:dyDescent="0.25">
      <c r="B28" s="4" t="s">
        <v>7</v>
      </c>
      <c r="C28" s="5" t="s">
        <v>1</v>
      </c>
      <c r="D28" s="23">
        <v>7</v>
      </c>
      <c r="G28" s="5"/>
    </row>
    <row r="29" spans="1:18" x14ac:dyDescent="0.25">
      <c r="A29" s="4"/>
      <c r="B29" s="2" t="s">
        <v>43</v>
      </c>
      <c r="C29" s="5" t="s">
        <v>1</v>
      </c>
      <c r="D29" s="14">
        <v>0.75</v>
      </c>
      <c r="K29" s="4"/>
    </row>
    <row r="30" spans="1:18" s="4" customFormat="1" x14ac:dyDescent="0.25">
      <c r="B30" s="4" t="s">
        <v>5</v>
      </c>
      <c r="C30" s="5"/>
      <c r="D30" s="13">
        <f>$D$10*D29</f>
        <v>600000000</v>
      </c>
      <c r="G30" s="5"/>
      <c r="I30" s="8"/>
    </row>
    <row r="31" spans="1:18" s="4" customFormat="1" x14ac:dyDescent="0.25">
      <c r="B31" s="4" t="s">
        <v>4</v>
      </c>
      <c r="C31" s="5"/>
      <c r="D31" s="15"/>
      <c r="G31" s="5"/>
      <c r="H31" s="6">
        <f>-D30</f>
        <v>-600000000</v>
      </c>
    </row>
    <row r="32" spans="1:18" x14ac:dyDescent="0.25">
      <c r="A32" s="4"/>
      <c r="B32" s="2" t="s">
        <v>2</v>
      </c>
      <c r="C32" s="5" t="s">
        <v>1</v>
      </c>
      <c r="D32" s="29">
        <v>1.2E-2</v>
      </c>
      <c r="H32" s="2">
        <f t="shared" ref="H32:R32" si="26">IF(AND(H$4-$H$4&gt;0,H$4-$H$4&lt;=$D28),1,0)</f>
        <v>0</v>
      </c>
      <c r="I32" s="2">
        <f t="shared" si="26"/>
        <v>1</v>
      </c>
      <c r="J32" s="2">
        <f t="shared" si="26"/>
        <v>1</v>
      </c>
      <c r="K32" s="2">
        <f t="shared" si="26"/>
        <v>1</v>
      </c>
      <c r="L32" s="2">
        <f t="shared" si="26"/>
        <v>1</v>
      </c>
      <c r="M32" s="2">
        <f t="shared" si="26"/>
        <v>1</v>
      </c>
      <c r="N32" s="2">
        <f t="shared" si="26"/>
        <v>1</v>
      </c>
      <c r="O32" s="2">
        <f t="shared" si="26"/>
        <v>1</v>
      </c>
      <c r="P32" s="2">
        <f t="shared" si="26"/>
        <v>0</v>
      </c>
      <c r="Q32" s="2">
        <f t="shared" si="26"/>
        <v>0</v>
      </c>
      <c r="R32" s="2">
        <f t="shared" si="26"/>
        <v>0</v>
      </c>
    </row>
    <row r="33" spans="1:18" s="4" customFormat="1" x14ac:dyDescent="0.25">
      <c r="B33" s="4" t="s">
        <v>3</v>
      </c>
      <c r="C33" s="5"/>
      <c r="D33" s="15"/>
      <c r="G33" s="5"/>
      <c r="H33" s="7"/>
      <c r="I33" s="7">
        <f>I$8+$D32</f>
        <v>6.2E-2</v>
      </c>
      <c r="J33" s="7">
        <f t="shared" ref="J33:R33" si="27">J$8+$D32</f>
        <v>6.2E-2</v>
      </c>
      <c r="K33" s="7">
        <f t="shared" si="27"/>
        <v>6.2E-2</v>
      </c>
      <c r="L33" s="7">
        <f t="shared" si="27"/>
        <v>6.2E-2</v>
      </c>
      <c r="M33" s="7">
        <f t="shared" si="27"/>
        <v>6.2E-2</v>
      </c>
      <c r="N33" s="7">
        <f t="shared" si="27"/>
        <v>6.2E-2</v>
      </c>
      <c r="O33" s="7">
        <f t="shared" si="27"/>
        <v>6.2E-2</v>
      </c>
      <c r="P33" s="7">
        <f t="shared" si="27"/>
        <v>6.2E-2</v>
      </c>
      <c r="Q33" s="7">
        <f t="shared" si="27"/>
        <v>6.2E-2</v>
      </c>
      <c r="R33" s="7">
        <f t="shared" si="27"/>
        <v>6.2E-2</v>
      </c>
    </row>
    <row r="34" spans="1:18" x14ac:dyDescent="0.25">
      <c r="A34" s="4"/>
      <c r="B34" s="2" t="s">
        <v>0</v>
      </c>
      <c r="C34" s="5" t="s">
        <v>1</v>
      </c>
      <c r="D34" s="29">
        <v>0.01</v>
      </c>
      <c r="H34" s="3">
        <f>-H31*$D34</f>
        <v>6000000</v>
      </c>
    </row>
    <row r="35" spans="1:18" s="4" customFormat="1" x14ac:dyDescent="0.25">
      <c r="B35" s="4" t="s">
        <v>6</v>
      </c>
      <c r="C35" s="5" t="s">
        <v>1</v>
      </c>
      <c r="D35" s="22">
        <v>0</v>
      </c>
      <c r="G35" s="5"/>
    </row>
    <row r="36" spans="1:18" s="4" customFormat="1" x14ac:dyDescent="0.25">
      <c r="B36" s="4" t="s">
        <v>8</v>
      </c>
      <c r="C36" s="5"/>
      <c r="D36" s="13">
        <f>SUM(H36:R36)</f>
        <v>0</v>
      </c>
      <c r="G36" s="5"/>
      <c r="H36" s="6">
        <f t="shared" ref="H36:R36" si="28">IF(H$4-$H$4=$D28,$D30*$D35,0)</f>
        <v>0</v>
      </c>
      <c r="I36" s="6">
        <f t="shared" si="28"/>
        <v>0</v>
      </c>
      <c r="J36" s="6">
        <f t="shared" si="28"/>
        <v>0</v>
      </c>
      <c r="K36" s="6">
        <f t="shared" si="28"/>
        <v>0</v>
      </c>
      <c r="L36" s="6">
        <f t="shared" si="28"/>
        <v>0</v>
      </c>
      <c r="M36" s="6">
        <f t="shared" si="28"/>
        <v>0</v>
      </c>
      <c r="N36" s="6">
        <f t="shared" si="28"/>
        <v>0</v>
      </c>
      <c r="O36" s="6">
        <f t="shared" si="28"/>
        <v>0</v>
      </c>
      <c r="P36" s="6">
        <f t="shared" si="28"/>
        <v>0</v>
      </c>
      <c r="Q36" s="6">
        <f t="shared" si="28"/>
        <v>0</v>
      </c>
      <c r="R36" s="6">
        <f t="shared" si="28"/>
        <v>0</v>
      </c>
    </row>
    <row r="37" spans="1:18" x14ac:dyDescent="0.25">
      <c r="A37" s="4"/>
    </row>
    <row r="38" spans="1:18" x14ac:dyDescent="0.25">
      <c r="A38" s="4"/>
      <c r="B38" s="2" t="s">
        <v>9</v>
      </c>
      <c r="C38" s="5" t="s">
        <v>1</v>
      </c>
      <c r="D38" s="23">
        <v>0</v>
      </c>
    </row>
    <row r="39" spans="1:18" x14ac:dyDescent="0.25">
      <c r="A39" s="4"/>
      <c r="B39" s="30" t="s">
        <v>10</v>
      </c>
      <c r="C39" s="33" t="s">
        <v>1</v>
      </c>
      <c r="D39" s="40">
        <v>1</v>
      </c>
    </row>
    <row r="40" spans="1:18" x14ac:dyDescent="0.25">
      <c r="A40" s="4"/>
      <c r="B40" s="2" t="s">
        <v>11</v>
      </c>
      <c r="C40" s="5" t="s">
        <v>1</v>
      </c>
      <c r="D40" s="23">
        <v>0</v>
      </c>
    </row>
    <row r="41" spans="1:18" s="4" customFormat="1" x14ac:dyDescent="0.25">
      <c r="B41" s="4" t="s">
        <v>13</v>
      </c>
      <c r="C41" s="5"/>
      <c r="D41" s="16" t="str">
        <f>IF(SUM(D38:D40)=1,"","ОШИБКА!!!")</f>
        <v/>
      </c>
      <c r="G41" s="5"/>
      <c r="H41" s="6">
        <f t="shared" ref="H41:R41" si="29">IF(AND(H$4-$H$4&gt;0,H$4-$H$4&lt;=$D28),$D30*(1-$D35)/$D28,0)</f>
        <v>0</v>
      </c>
      <c r="I41" s="6">
        <f t="shared" si="29"/>
        <v>85714285.714285716</v>
      </c>
      <c r="J41" s="6">
        <f t="shared" si="29"/>
        <v>85714285.714285716</v>
      </c>
      <c r="K41" s="6">
        <f t="shared" si="29"/>
        <v>85714285.714285716</v>
      </c>
      <c r="L41" s="6">
        <f t="shared" si="29"/>
        <v>85714285.714285716</v>
      </c>
      <c r="M41" s="6">
        <f t="shared" si="29"/>
        <v>85714285.714285716</v>
      </c>
      <c r="N41" s="6">
        <f t="shared" si="29"/>
        <v>85714285.714285716</v>
      </c>
      <c r="O41" s="6">
        <f t="shared" si="29"/>
        <v>85714285.714285716</v>
      </c>
      <c r="P41" s="6">
        <f t="shared" si="29"/>
        <v>0</v>
      </c>
      <c r="Q41" s="6">
        <f t="shared" si="29"/>
        <v>0</v>
      </c>
      <c r="R41" s="6">
        <f t="shared" si="29"/>
        <v>0</v>
      </c>
    </row>
    <row r="42" spans="1:18" x14ac:dyDescent="0.25">
      <c r="A42" s="4"/>
      <c r="B42" s="30" t="s">
        <v>16</v>
      </c>
      <c r="C42" s="31"/>
      <c r="D42" s="32"/>
      <c r="E42" s="30"/>
      <c r="F42" s="30"/>
      <c r="G42" s="33"/>
      <c r="H42" s="34">
        <f t="shared" ref="H42:R42" si="30">IF(AND(H$4-$H$4&gt;0,H$4-$H$4&lt;=$D28),$D30*(1-$D35)*H33*POWER(1+H33,$D28)/(POWER(1+H33,$D28)-1),0)</f>
        <v>0</v>
      </c>
      <c r="I42" s="34">
        <f t="shared" si="30"/>
        <v>108246289.50564431</v>
      </c>
      <c r="J42" s="34">
        <f t="shared" si="30"/>
        <v>108246289.50564431</v>
      </c>
      <c r="K42" s="34">
        <f t="shared" si="30"/>
        <v>108246289.50564431</v>
      </c>
      <c r="L42" s="34">
        <f t="shared" si="30"/>
        <v>108246289.50564431</v>
      </c>
      <c r="M42" s="34">
        <f t="shared" si="30"/>
        <v>108246289.50564431</v>
      </c>
      <c r="N42" s="34">
        <f t="shared" si="30"/>
        <v>108246289.50564431</v>
      </c>
      <c r="O42" s="34">
        <f t="shared" si="30"/>
        <v>108246289.50564431</v>
      </c>
      <c r="P42" s="34">
        <f t="shared" si="30"/>
        <v>0</v>
      </c>
      <c r="Q42" s="34">
        <f t="shared" si="30"/>
        <v>0</v>
      </c>
      <c r="R42" s="34">
        <f t="shared" si="30"/>
        <v>0</v>
      </c>
    </row>
    <row r="43" spans="1:18" x14ac:dyDescent="0.25">
      <c r="A43" s="4"/>
      <c r="B43" s="30" t="s">
        <v>17</v>
      </c>
      <c r="C43" s="31"/>
      <c r="D43" s="32"/>
      <c r="E43" s="30"/>
      <c r="F43" s="30"/>
      <c r="G43" s="33"/>
      <c r="H43" s="34">
        <f>IF(AND(H$4-$H$4&gt;0,H$4-$H$4&lt;=$D28),($D30-SUM($G44:G44))*H33,)</f>
        <v>0</v>
      </c>
      <c r="I43" s="34">
        <f>IF(AND(I$4-$H$4&gt;0,I$4-$H$4&lt;=$D28),($D30-SUM($G44:H44))*I33,)</f>
        <v>37200000</v>
      </c>
      <c r="J43" s="34">
        <f>IF(AND(J$4-$H$4&gt;0,J$4-$H$4&lt;=$D28),($D30-SUM($G44:I44))*J33,)</f>
        <v>32795130.050650053</v>
      </c>
      <c r="K43" s="34">
        <f>IF(AND(K$4-$H$4&gt;0,K$4-$H$4&lt;=$D28),($D30-SUM($G44:J44))*K33,)</f>
        <v>28117158.164440408</v>
      </c>
      <c r="L43" s="34">
        <f>IF(AND(L$4-$H$4&gt;0,L$4-$H$4&lt;=$D28),($D30-SUM($G44:K44))*L33,)</f>
        <v>23149152.021285769</v>
      </c>
      <c r="M43" s="34">
        <f>IF(AND(M$4-$H$4&gt;0,M$4-$H$4&lt;=$D28),($D30-SUM($G44:L44))*M33,)</f>
        <v>17873129.497255538</v>
      </c>
      <c r="N43" s="34">
        <f>IF(AND(N$4-$H$4&gt;0,N$4-$H$4&lt;=$D28),($D30-SUM($G44:M44))*N33,)</f>
        <v>12269993.576735435</v>
      </c>
      <c r="O43" s="34">
        <f>IF(AND(O$4-$H$4&gt;0,O$4-$H$4&lt;=$D28),($D30-SUM($G44:N44))*O33,)</f>
        <v>6319463.229143084</v>
      </c>
      <c r="P43" s="34">
        <f>IF(AND(P$4-$H$4&gt;0,P$4-$H$4&lt;=$D28),($D30-SUM($G44:O44))*P33,)</f>
        <v>0</v>
      </c>
      <c r="Q43" s="34">
        <f>IF(AND(Q$4-$H$4&gt;0,Q$4-$H$4&lt;=$D28),($D30-SUM($G44:P44))*Q33,)</f>
        <v>0</v>
      </c>
      <c r="R43" s="34">
        <f>IF(AND(R$4-$H$4&gt;0,R$4-$H$4&lt;=$D28),($D30-SUM($G44:Q44))*R33,)</f>
        <v>0</v>
      </c>
    </row>
    <row r="44" spans="1:18" s="4" customFormat="1" x14ac:dyDescent="0.25">
      <c r="B44" s="35" t="s">
        <v>14</v>
      </c>
      <c r="C44" s="33"/>
      <c r="D44" s="36"/>
      <c r="E44" s="35"/>
      <c r="F44" s="35"/>
      <c r="G44" s="33"/>
      <c r="H44" s="37">
        <f>IF(H$4=$D28,$D30*(1-$D35)-SUM($G44:G44),IF(AND(H$4-$H$4&gt;0,H$4-$H$4&lt;=$D28),H42-H43,0))</f>
        <v>0</v>
      </c>
      <c r="I44" s="37">
        <f>IF(I$4=$D28,$D30*(1-$D35)-SUM($G44:H44),IF(AND(I$4-$H$4&gt;0,I$4-$H$4&lt;=$D28),I42-I43,0))</f>
        <v>71046289.505644307</v>
      </c>
      <c r="J44" s="37">
        <f>IF(J$4=$D28,$D30*(1-$D35)-SUM($G44:I44),IF(AND(J$4-$H$4&gt;0,J$4-$H$4&lt;=$D28),J42-J43,0))</f>
        <v>75451159.454994261</v>
      </c>
      <c r="K44" s="37">
        <f>IF(K$4=$D28,$D30*(1-$D35)-SUM($G44:J44),IF(AND(K$4-$H$4&gt;0,K$4-$H$4&lt;=$D28),K42-K43,0))</f>
        <v>80129131.341203898</v>
      </c>
      <c r="L44" s="37">
        <f>IF(L$4=$D28,$D30*(1-$D35)-SUM($G44:K44),IF(AND(L$4-$H$4&gt;0,L$4-$H$4&lt;=$D28),L42-L43,0))</f>
        <v>85097137.484358534</v>
      </c>
      <c r="M44" s="37">
        <f>IF(M$4=$D28,$D30*(1-$D35)-SUM($G44:L44),IF(AND(M$4-$H$4&gt;0,M$4-$H$4&lt;=$D28),M42-M43,0))</f>
        <v>90373160.008388773</v>
      </c>
      <c r="N44" s="37">
        <f>IF(N$4=$D28,$D30*(1-$D35)-SUM($G44:M44),IF(AND(N$4-$H$4&gt;0,N$4-$H$4&lt;=$D28),N42-N43,0))</f>
        <v>95976295.92890887</v>
      </c>
      <c r="O44" s="37">
        <f>IF(O$4=$D28,$D30*(1-$D35)-SUM($G44:N44),IF(AND(O$4-$H$4&gt;0,O$4-$H$4&lt;=$D28),O42-O43,0))</f>
        <v>101926826.27650136</v>
      </c>
      <c r="P44" s="37">
        <f>IF(P$4=$D28,$D30*(1-$D35)-SUM($G44:O44),IF(AND(P$4-$H$4&gt;0,P$4-$H$4&lt;=$D28),P42-P43,0))</f>
        <v>0</v>
      </c>
      <c r="Q44" s="37">
        <f>IF(Q$4=$D28,$D30*(1-$D35)-SUM($G44:P44),IF(AND(Q$4-$H$4&gt;0,Q$4-$H$4&lt;=$D28),Q42-Q43,0))</f>
        <v>0</v>
      </c>
      <c r="R44" s="37">
        <f>IF(R$4=$D28,$D30*(1-$D35)-SUM($G44:Q44),IF(AND(R$4-$H$4&gt;0,R$4-$H$4&lt;=$D28),R42-R43,0))</f>
        <v>0</v>
      </c>
    </row>
    <row r="45" spans="1:18" x14ac:dyDescent="0.25">
      <c r="A45" s="4"/>
      <c r="B45" s="2" t="s">
        <v>18</v>
      </c>
      <c r="G45" s="5" t="s">
        <v>1</v>
      </c>
      <c r="H45" s="24">
        <f t="shared" ref="H45:R45" si="31">IF(AND(H$4-$H$4&gt;0,H$4-$H$4&lt;=$D28),2*H$4*(1-$D35)/($D28*($D28+1)),0)</f>
        <v>0</v>
      </c>
      <c r="I45" s="24">
        <f t="shared" si="31"/>
        <v>3.5714285714285712E-2</v>
      </c>
      <c r="J45" s="24">
        <f t="shared" si="31"/>
        <v>7.1428571428571425E-2</v>
      </c>
      <c r="K45" s="24">
        <f t="shared" si="31"/>
        <v>0.10714285714285714</v>
      </c>
      <c r="L45" s="24">
        <f t="shared" si="31"/>
        <v>0.14285714285714285</v>
      </c>
      <c r="M45" s="24">
        <f t="shared" si="31"/>
        <v>0.17857142857142858</v>
      </c>
      <c r="N45" s="24">
        <f t="shared" si="31"/>
        <v>0.21428571428571427</v>
      </c>
      <c r="O45" s="24">
        <f t="shared" si="31"/>
        <v>0.25</v>
      </c>
      <c r="P45" s="24">
        <f t="shared" si="31"/>
        <v>0</v>
      </c>
      <c r="Q45" s="24">
        <f t="shared" si="31"/>
        <v>0</v>
      </c>
      <c r="R45" s="24">
        <f t="shared" si="31"/>
        <v>0</v>
      </c>
    </row>
    <row r="46" spans="1:18" s="4" customFormat="1" x14ac:dyDescent="0.25">
      <c r="B46" s="4" t="s">
        <v>15</v>
      </c>
      <c r="C46" s="5"/>
      <c r="D46" s="15"/>
      <c r="G46" s="5"/>
      <c r="H46" s="6">
        <f t="shared" ref="H46:R46" si="32">$D30*H45</f>
        <v>0</v>
      </c>
      <c r="I46" s="6">
        <f t="shared" si="32"/>
        <v>21428571.428571429</v>
      </c>
      <c r="J46" s="6">
        <f t="shared" si="32"/>
        <v>42857142.857142858</v>
      </c>
      <c r="K46" s="6">
        <f t="shared" si="32"/>
        <v>64285714.285714284</v>
      </c>
      <c r="L46" s="6">
        <f t="shared" si="32"/>
        <v>85714285.714285716</v>
      </c>
      <c r="M46" s="6">
        <f t="shared" si="32"/>
        <v>107142857.14285715</v>
      </c>
      <c r="N46" s="6">
        <f t="shared" si="32"/>
        <v>128571428.57142857</v>
      </c>
      <c r="O46" s="6">
        <f t="shared" si="32"/>
        <v>150000000</v>
      </c>
      <c r="P46" s="6">
        <f t="shared" si="32"/>
        <v>0</v>
      </c>
      <c r="Q46" s="6">
        <f t="shared" si="32"/>
        <v>0</v>
      </c>
      <c r="R46" s="6">
        <f t="shared" si="32"/>
        <v>0</v>
      </c>
    </row>
    <row r="47" spans="1:18" x14ac:dyDescent="0.25">
      <c r="A47" s="4"/>
    </row>
    <row r="48" spans="1:18" s="4" customFormat="1" x14ac:dyDescent="0.25">
      <c r="B48" s="4" t="s">
        <v>12</v>
      </c>
      <c r="C48" s="5"/>
      <c r="D48" s="13">
        <f t="shared" ref="D48:D49" si="33">SUM(H48:R48)</f>
        <v>600000000</v>
      </c>
      <c r="G48" s="5"/>
      <c r="H48" s="6">
        <f>$D38*H41+$D39*H44+$D40*H46</f>
        <v>0</v>
      </c>
      <c r="I48" s="6">
        <f>$D38*I41+$D39*I44+$D40*I46</f>
        <v>71046289.505644307</v>
      </c>
      <c r="J48" s="6">
        <f>$D38*J41+$D39*J44+$D40*J46</f>
        <v>75451159.454994261</v>
      </c>
      <c r="K48" s="6">
        <f>$D38*K41+$D39*K44+$D40*K46</f>
        <v>80129131.341203898</v>
      </c>
      <c r="L48" s="6">
        <f t="shared" ref="L48:R48" si="34">$D38*L41+$D39*L44+$D40*L46</f>
        <v>85097137.484358534</v>
      </c>
      <c r="M48" s="6">
        <f t="shared" si="34"/>
        <v>90373160.008388773</v>
      </c>
      <c r="N48" s="6">
        <f t="shared" si="34"/>
        <v>95976295.92890887</v>
      </c>
      <c r="O48" s="6">
        <f>$D38*O41+$D39*O44+$D40*O46</f>
        <v>101926826.27650136</v>
      </c>
      <c r="P48" s="6">
        <f t="shared" si="34"/>
        <v>0</v>
      </c>
      <c r="Q48" s="6">
        <f t="shared" si="34"/>
        <v>0</v>
      </c>
      <c r="R48" s="6">
        <f t="shared" si="34"/>
        <v>0</v>
      </c>
    </row>
    <row r="49" spans="1:18" s="4" customFormat="1" x14ac:dyDescent="0.25">
      <c r="B49" s="4" t="s">
        <v>19</v>
      </c>
      <c r="C49" s="5"/>
      <c r="D49" s="13">
        <f t="shared" si="33"/>
        <v>157724026.53951031</v>
      </c>
      <c r="G49" s="5"/>
      <c r="H49" s="6">
        <f>IF(AND(H$4-$H$4&gt;0,H$4-$H$4&lt;=$D28),($D30-SUM($G48:G48))*H33,)</f>
        <v>0</v>
      </c>
      <c r="I49" s="6">
        <f>IF(AND(I$4-$H$4&gt;0,I$4-$H$4&lt;=$D28),($D30-SUM($G48:H48))*I33,)</f>
        <v>37200000</v>
      </c>
      <c r="J49" s="6">
        <f>IF(AND(J$4-$H$4&gt;0,J$4-$H$4&lt;=$D28),($D30-SUM($G48:I48))*J33,)</f>
        <v>32795130.050650053</v>
      </c>
      <c r="K49" s="6">
        <f>IF(AND(K$4-$H$4&gt;0,K$4-$H$4&lt;=$D28),($D30-SUM($G48:J48))*K33,)</f>
        <v>28117158.164440408</v>
      </c>
      <c r="L49" s="6">
        <f>IF(AND(L$4-$H$4&gt;0,L$4-$H$4&lt;=$D28),($D30-SUM($G48:K48))*L33,)</f>
        <v>23149152.021285769</v>
      </c>
      <c r="M49" s="6">
        <f>IF(AND(M$4-$H$4&gt;0,M$4-$H$4&lt;=$D28),($D30-SUM($G48:L48))*M33,)</f>
        <v>17873129.497255538</v>
      </c>
      <c r="N49" s="6">
        <f>IF(AND(N$4-$H$4&gt;0,N$4-$H$4&lt;=$D28),($D30-SUM($G48:M48))*N33,)</f>
        <v>12269993.576735435</v>
      </c>
      <c r="O49" s="6">
        <f>IF(AND(O$4-$H$4&gt;0,O$4-$H$4&lt;=$D28),($D30-SUM($G48:N48))*O33,)</f>
        <v>6319463.229143084</v>
      </c>
      <c r="P49" s="6">
        <f>IF(AND(P$4-$H$4&gt;0,P$4-$H$4&lt;=$D28),($D30-SUM($G48:O48))*P33,)</f>
        <v>0</v>
      </c>
      <c r="Q49" s="6">
        <f>IF(AND(Q$4-$H$4&gt;0,Q$4-$H$4&lt;=$D28),($D30-SUM($G48:P48))*Q33,)</f>
        <v>0</v>
      </c>
      <c r="R49" s="6">
        <f>IF(AND(R$4-$H$4&gt;0,R$4-$H$4&lt;=$D28),($D30-SUM($G48:Q48))*R33,)</f>
        <v>0</v>
      </c>
    </row>
    <row r="50" spans="1:18" s="4" customFormat="1" x14ac:dyDescent="0.25">
      <c r="B50" s="4" t="s">
        <v>20</v>
      </c>
      <c r="C50" s="5"/>
      <c r="D50" s="15"/>
      <c r="G50" s="5" t="s">
        <v>1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</row>
    <row r="51" spans="1:18" x14ac:dyDescent="0.25">
      <c r="A51" s="4"/>
    </row>
    <row r="52" spans="1:18" s="4" customFormat="1" x14ac:dyDescent="0.25">
      <c r="B52" s="4" t="s">
        <v>44</v>
      </c>
      <c r="C52" s="5"/>
      <c r="D52" s="13">
        <f>SUM(H52:R52)</f>
        <v>163724026.53951034</v>
      </c>
      <c r="G52" s="5"/>
      <c r="H52" s="6">
        <f>H31+H34+H36+H48+H49+H50</f>
        <v>-594000000</v>
      </c>
      <c r="I52" s="6">
        <f t="shared" ref="I52:R52" si="35">I31+I34+I36+I48+I49+I50</f>
        <v>108246289.50564431</v>
      </c>
      <c r="J52" s="6">
        <f t="shared" si="35"/>
        <v>108246289.50564432</v>
      </c>
      <c r="K52" s="6">
        <f t="shared" si="35"/>
        <v>108246289.50564431</v>
      </c>
      <c r="L52" s="6">
        <f t="shared" si="35"/>
        <v>108246289.50564431</v>
      </c>
      <c r="M52" s="6">
        <f t="shared" si="35"/>
        <v>108246289.50564431</v>
      </c>
      <c r="N52" s="6">
        <f t="shared" si="35"/>
        <v>108246289.50564431</v>
      </c>
      <c r="O52" s="6">
        <f t="shared" si="35"/>
        <v>108246289.50564444</v>
      </c>
      <c r="P52" s="6">
        <f t="shared" si="35"/>
        <v>0</v>
      </c>
      <c r="Q52" s="6">
        <f t="shared" si="35"/>
        <v>0</v>
      </c>
      <c r="R52" s="6">
        <f t="shared" si="35"/>
        <v>0</v>
      </c>
    </row>
    <row r="53" spans="1:18" s="9" customFormat="1" ht="13.8" x14ac:dyDescent="0.3">
      <c r="A53" s="4"/>
      <c r="B53" s="10" t="s">
        <v>45</v>
      </c>
      <c r="C53" s="11"/>
      <c r="D53" s="17">
        <f>IRR(H52:R52)</f>
        <v>6.4846422039108731E-2</v>
      </c>
      <c r="G53" s="18"/>
    </row>
    <row r="55" spans="1:18" s="4" customFormat="1" x14ac:dyDescent="0.25">
      <c r="A55" s="4" t="s">
        <v>37</v>
      </c>
      <c r="B55" s="4" t="s">
        <v>65</v>
      </c>
      <c r="C55" s="5" t="s">
        <v>1</v>
      </c>
      <c r="D55" s="19">
        <v>0.01</v>
      </c>
      <c r="G55" s="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s="4" customFormat="1" ht="12.6" thickBot="1" x14ac:dyDescent="0.3">
      <c r="A56" s="4" t="s">
        <v>37</v>
      </c>
      <c r="B56" s="4" t="s">
        <v>66</v>
      </c>
      <c r="C56" s="5"/>
      <c r="D56" s="13">
        <f t="shared" ref="D56" si="36">SUM(H56:R56)</f>
        <v>-80000000</v>
      </c>
      <c r="G56" s="5"/>
      <c r="H56" s="6"/>
      <c r="I56" s="6">
        <f>-$D$55*$D$10</f>
        <v>-8000000</v>
      </c>
      <c r="J56" s="6">
        <f t="shared" ref="J56:R56" si="37">-$D$55*$D$10</f>
        <v>-8000000</v>
      </c>
      <c r="K56" s="6">
        <f t="shared" si="37"/>
        <v>-8000000</v>
      </c>
      <c r="L56" s="6">
        <f t="shared" si="37"/>
        <v>-8000000</v>
      </c>
      <c r="M56" s="6">
        <f t="shared" si="37"/>
        <v>-8000000</v>
      </c>
      <c r="N56" s="6">
        <f t="shared" si="37"/>
        <v>-8000000</v>
      </c>
      <c r="O56" s="6">
        <f t="shared" si="37"/>
        <v>-8000000</v>
      </c>
      <c r="P56" s="6">
        <f t="shared" si="37"/>
        <v>-8000000</v>
      </c>
      <c r="Q56" s="6">
        <f t="shared" si="37"/>
        <v>-8000000</v>
      </c>
      <c r="R56" s="6">
        <f t="shared" si="37"/>
        <v>-8000000</v>
      </c>
    </row>
    <row r="57" spans="1:18" s="4" customFormat="1" ht="12.6" thickBot="1" x14ac:dyDescent="0.3">
      <c r="A57" s="4" t="s">
        <v>40</v>
      </c>
      <c r="B57" s="4" t="s">
        <v>49</v>
      </c>
      <c r="C57" s="5"/>
      <c r="D57" s="38">
        <f>SUM(H57:R57)</f>
        <v>1750082440.68103</v>
      </c>
      <c r="G57" s="5"/>
      <c r="H57" s="6">
        <f>H$23-H52+H56</f>
        <v>-206000000</v>
      </c>
      <c r="I57" s="6">
        <f t="shared" ref="I57:R57" si="38">I$23-I52+I56</f>
        <v>215087043.82768905</v>
      </c>
      <c r="J57" s="6">
        <f t="shared" si="38"/>
        <v>95053710.494355679</v>
      </c>
      <c r="K57" s="6">
        <f t="shared" si="38"/>
        <v>108978710.49435569</v>
      </c>
      <c r="L57" s="6">
        <f t="shared" si="38"/>
        <v>123559960.49435569</v>
      </c>
      <c r="M57" s="6">
        <f t="shared" si="38"/>
        <v>138830272.99435568</v>
      </c>
      <c r="N57" s="6">
        <f t="shared" si="38"/>
        <v>154824101.11935568</v>
      </c>
      <c r="O57" s="6">
        <f t="shared" si="38"/>
        <v>171577620.65060556</v>
      </c>
      <c r="P57" s="6">
        <f t="shared" si="38"/>
        <v>297375105.6640625</v>
      </c>
      <c r="Q57" s="6">
        <f t="shared" si="38"/>
        <v>315763860.94726563</v>
      </c>
      <c r="R57" s="6">
        <f t="shared" si="38"/>
        <v>335032053.99462891</v>
      </c>
    </row>
    <row r="58" spans="1:18" ht="12.6" thickBot="1" x14ac:dyDescent="0.3">
      <c r="B58" s="4" t="s">
        <v>50</v>
      </c>
      <c r="D58" s="28">
        <f>IRR(H57:R57)</f>
        <v>0.77133173752848294</v>
      </c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2.6" thickBot="1" x14ac:dyDescent="0.3">
      <c r="B59" s="4" t="s">
        <v>51</v>
      </c>
      <c r="D59" s="38">
        <f>SUMPRODUCT(H57:R57,H$7:R$7)</f>
        <v>665454895.07874525</v>
      </c>
      <c r="I59" s="6"/>
      <c r="J59" s="6"/>
      <c r="K59" s="6"/>
      <c r="L59" s="6"/>
      <c r="M59" s="6"/>
      <c r="N59" s="6"/>
      <c r="O59" s="6"/>
      <c r="P59" s="6"/>
      <c r="Q59" s="6"/>
      <c r="R59" s="6"/>
    </row>
    <row r="61" spans="1:18" ht="13.8" x14ac:dyDescent="0.3">
      <c r="A61" s="39"/>
      <c r="B61" s="10" t="s">
        <v>56</v>
      </c>
    </row>
    <row r="62" spans="1:18" s="4" customFormat="1" x14ac:dyDescent="0.25">
      <c r="B62" s="4" t="s">
        <v>7</v>
      </c>
      <c r="C62" s="5" t="s">
        <v>1</v>
      </c>
      <c r="D62" s="23">
        <v>3</v>
      </c>
      <c r="G62" s="5"/>
    </row>
    <row r="63" spans="1:18" x14ac:dyDescent="0.25">
      <c r="A63" s="4"/>
      <c r="B63" s="2" t="s">
        <v>43</v>
      </c>
      <c r="C63" s="5" t="s">
        <v>1</v>
      </c>
      <c r="D63" s="14">
        <v>0.8</v>
      </c>
      <c r="K63" s="4"/>
    </row>
    <row r="64" spans="1:18" s="4" customFormat="1" x14ac:dyDescent="0.25">
      <c r="B64" s="4" t="s">
        <v>5</v>
      </c>
      <c r="C64" s="5"/>
      <c r="D64" s="13">
        <f>$D$10*D63</f>
        <v>640000000</v>
      </c>
      <c r="G64" s="5"/>
      <c r="I64" s="8"/>
    </row>
    <row r="65" spans="1:18" s="4" customFormat="1" x14ac:dyDescent="0.25">
      <c r="B65" s="4" t="s">
        <v>4</v>
      </c>
      <c r="C65" s="5"/>
      <c r="D65" s="15"/>
      <c r="G65" s="5"/>
      <c r="H65" s="6">
        <f>-D64</f>
        <v>-640000000</v>
      </c>
    </row>
    <row r="66" spans="1:18" x14ac:dyDescent="0.25">
      <c r="A66" s="4"/>
      <c r="B66" s="2" t="s">
        <v>2</v>
      </c>
      <c r="C66" s="5" t="s">
        <v>1</v>
      </c>
      <c r="D66" s="29">
        <v>0.02</v>
      </c>
      <c r="H66" s="2">
        <f t="shared" ref="H66:R66" si="39">IF(AND(H$4-$H$4&gt;0,H$4-$H$4&lt;=$D62),1,0)</f>
        <v>0</v>
      </c>
      <c r="I66" s="2">
        <f t="shared" si="39"/>
        <v>1</v>
      </c>
      <c r="J66" s="2">
        <f t="shared" si="39"/>
        <v>1</v>
      </c>
      <c r="K66" s="2">
        <f t="shared" si="39"/>
        <v>1</v>
      </c>
      <c r="L66" s="2">
        <f t="shared" si="39"/>
        <v>0</v>
      </c>
      <c r="M66" s="2">
        <f t="shared" si="39"/>
        <v>0</v>
      </c>
      <c r="N66" s="2">
        <f t="shared" si="39"/>
        <v>0</v>
      </c>
      <c r="O66" s="2">
        <f t="shared" si="39"/>
        <v>0</v>
      </c>
      <c r="P66" s="2">
        <f t="shared" si="39"/>
        <v>0</v>
      </c>
      <c r="Q66" s="2">
        <f t="shared" si="39"/>
        <v>0</v>
      </c>
      <c r="R66" s="2">
        <f t="shared" si="39"/>
        <v>0</v>
      </c>
    </row>
    <row r="67" spans="1:18" s="4" customFormat="1" x14ac:dyDescent="0.25">
      <c r="B67" s="4" t="s">
        <v>3</v>
      </c>
      <c r="C67" s="5"/>
      <c r="D67" s="15"/>
      <c r="G67" s="5"/>
      <c r="H67" s="7"/>
      <c r="I67" s="7">
        <f>I$8+$D66</f>
        <v>7.0000000000000007E-2</v>
      </c>
      <c r="J67" s="7">
        <f t="shared" ref="J67" si="40">J$8+$D66</f>
        <v>7.0000000000000007E-2</v>
      </c>
      <c r="K67" s="7">
        <f t="shared" ref="K67" si="41">K$8+$D66</f>
        <v>7.0000000000000007E-2</v>
      </c>
      <c r="L67" s="7">
        <f t="shared" ref="L67" si="42">L$8+$D66</f>
        <v>7.0000000000000007E-2</v>
      </c>
      <c r="M67" s="7">
        <f t="shared" ref="M67" si="43">M$8+$D66</f>
        <v>7.0000000000000007E-2</v>
      </c>
      <c r="N67" s="7">
        <f t="shared" ref="N67" si="44">N$8+$D66</f>
        <v>7.0000000000000007E-2</v>
      </c>
      <c r="O67" s="7">
        <f t="shared" ref="O67" si="45">O$8+$D66</f>
        <v>7.0000000000000007E-2</v>
      </c>
      <c r="P67" s="7">
        <f t="shared" ref="P67" si="46">P$8+$D66</f>
        <v>7.0000000000000007E-2</v>
      </c>
      <c r="Q67" s="7">
        <f t="shared" ref="Q67" si="47">Q$8+$D66</f>
        <v>7.0000000000000007E-2</v>
      </c>
      <c r="R67" s="7">
        <f t="shared" ref="R67" si="48">R$8+$D66</f>
        <v>7.0000000000000007E-2</v>
      </c>
    </row>
    <row r="68" spans="1:18" x14ac:dyDescent="0.25">
      <c r="A68" s="4"/>
      <c r="B68" s="2" t="s">
        <v>0</v>
      </c>
      <c r="C68" s="5" t="s">
        <v>1</v>
      </c>
      <c r="D68" s="29">
        <v>5.0000000000000001E-3</v>
      </c>
      <c r="H68" s="3">
        <f>-H65*$D68</f>
        <v>3200000</v>
      </c>
    </row>
    <row r="69" spans="1:18" s="4" customFormat="1" x14ac:dyDescent="0.25">
      <c r="B69" s="4" t="s">
        <v>6</v>
      </c>
      <c r="C69" s="5" t="s">
        <v>1</v>
      </c>
      <c r="D69" s="22">
        <v>0.3</v>
      </c>
      <c r="G69" s="5"/>
    </row>
    <row r="70" spans="1:18" s="4" customFormat="1" x14ac:dyDescent="0.25">
      <c r="B70" s="4" t="s">
        <v>8</v>
      </c>
      <c r="C70" s="5"/>
      <c r="D70" s="13">
        <f>SUM(H70:R70)</f>
        <v>192000000</v>
      </c>
      <c r="G70" s="5"/>
      <c r="H70" s="6">
        <f t="shared" ref="H70:R70" si="49">IF(H$4-$H$4=$D62,$D64*$D69,0)</f>
        <v>0</v>
      </c>
      <c r="I70" s="6">
        <f t="shared" si="49"/>
        <v>0</v>
      </c>
      <c r="J70" s="6">
        <f t="shared" si="49"/>
        <v>0</v>
      </c>
      <c r="K70" s="6">
        <f t="shared" si="49"/>
        <v>192000000</v>
      </c>
      <c r="L70" s="6">
        <f t="shared" si="49"/>
        <v>0</v>
      </c>
      <c r="M70" s="6">
        <f t="shared" si="49"/>
        <v>0</v>
      </c>
      <c r="N70" s="6">
        <f t="shared" si="49"/>
        <v>0</v>
      </c>
      <c r="O70" s="6">
        <f t="shared" si="49"/>
        <v>0</v>
      </c>
      <c r="P70" s="6">
        <f t="shared" si="49"/>
        <v>0</v>
      </c>
      <c r="Q70" s="6">
        <f t="shared" si="49"/>
        <v>0</v>
      </c>
      <c r="R70" s="6">
        <f t="shared" si="49"/>
        <v>0</v>
      </c>
    </row>
    <row r="71" spans="1:18" x14ac:dyDescent="0.25">
      <c r="A71" s="4"/>
    </row>
    <row r="72" spans="1:18" x14ac:dyDescent="0.25">
      <c r="A72" s="4"/>
      <c r="B72" s="2" t="s">
        <v>9</v>
      </c>
      <c r="C72" s="5" t="s">
        <v>1</v>
      </c>
      <c r="D72" s="23">
        <v>1</v>
      </c>
    </row>
    <row r="73" spans="1:18" x14ac:dyDescent="0.25">
      <c r="A73" s="4"/>
      <c r="B73" s="2" t="s">
        <v>10</v>
      </c>
      <c r="C73" s="5" t="s">
        <v>1</v>
      </c>
      <c r="D73" s="23">
        <v>0</v>
      </c>
    </row>
    <row r="74" spans="1:18" x14ac:dyDescent="0.25">
      <c r="A74" s="4"/>
      <c r="B74" s="2" t="s">
        <v>11</v>
      </c>
      <c r="C74" s="5" t="s">
        <v>1</v>
      </c>
      <c r="D74" s="23">
        <v>0</v>
      </c>
    </row>
    <row r="75" spans="1:18" s="4" customFormat="1" x14ac:dyDescent="0.25">
      <c r="B75" s="4" t="s">
        <v>13</v>
      </c>
      <c r="C75" s="5"/>
      <c r="D75" s="16" t="str">
        <f>IF(SUM(D72:D74)=1,"","ОШИБКА!!!")</f>
        <v/>
      </c>
      <c r="G75" s="5"/>
      <c r="H75" s="6">
        <f t="shared" ref="H75:R75" si="50">IF(AND(H$4-$H$4&gt;0,H$4-$H$4&lt;=$D62),$D64*(1-$D69)/$D62,0)</f>
        <v>0</v>
      </c>
      <c r="I75" s="6">
        <f t="shared" si="50"/>
        <v>149333333.33333334</v>
      </c>
      <c r="J75" s="6">
        <f t="shared" si="50"/>
        <v>149333333.33333334</v>
      </c>
      <c r="K75" s="6">
        <f t="shared" si="50"/>
        <v>149333333.33333334</v>
      </c>
      <c r="L75" s="6">
        <f t="shared" si="50"/>
        <v>0</v>
      </c>
      <c r="M75" s="6">
        <f t="shared" si="50"/>
        <v>0</v>
      </c>
      <c r="N75" s="6">
        <f t="shared" si="50"/>
        <v>0</v>
      </c>
      <c r="O75" s="6">
        <f t="shared" si="50"/>
        <v>0</v>
      </c>
      <c r="P75" s="6">
        <f t="shared" si="50"/>
        <v>0</v>
      </c>
      <c r="Q75" s="6">
        <f t="shared" si="50"/>
        <v>0</v>
      </c>
      <c r="R75" s="6">
        <f t="shared" si="50"/>
        <v>0</v>
      </c>
    </row>
    <row r="76" spans="1:18" x14ac:dyDescent="0.25">
      <c r="A76" s="4"/>
      <c r="B76" s="30" t="s">
        <v>16</v>
      </c>
      <c r="C76" s="31"/>
      <c r="D76" s="32"/>
      <c r="E76" s="30"/>
      <c r="F76" s="30"/>
      <c r="G76" s="33"/>
      <c r="H76" s="34">
        <f t="shared" ref="H76:R76" si="51">IF(AND(H$4-$H$4&gt;0,H$4-$H$4&lt;=$D62),$D64*(1-$D69)*H67*POWER(1+H67,$D62)/(POWER(1+H67,$D62)-1),0)</f>
        <v>0</v>
      </c>
      <c r="I76" s="34">
        <f t="shared" si="51"/>
        <v>170711146.22538799</v>
      </c>
      <c r="J76" s="34">
        <f t="shared" si="51"/>
        <v>170711146.22538799</v>
      </c>
      <c r="K76" s="34">
        <f t="shared" si="51"/>
        <v>170711146.22538799</v>
      </c>
      <c r="L76" s="34">
        <f t="shared" si="51"/>
        <v>0</v>
      </c>
      <c r="M76" s="34">
        <f t="shared" si="51"/>
        <v>0</v>
      </c>
      <c r="N76" s="34">
        <f t="shared" si="51"/>
        <v>0</v>
      </c>
      <c r="O76" s="34">
        <f t="shared" si="51"/>
        <v>0</v>
      </c>
      <c r="P76" s="34">
        <f t="shared" si="51"/>
        <v>0</v>
      </c>
      <c r="Q76" s="34">
        <f t="shared" si="51"/>
        <v>0</v>
      </c>
      <c r="R76" s="34">
        <f t="shared" si="51"/>
        <v>0</v>
      </c>
    </row>
    <row r="77" spans="1:18" x14ac:dyDescent="0.25">
      <c r="A77" s="4"/>
      <c r="B77" s="30" t="s">
        <v>17</v>
      </c>
      <c r="C77" s="31"/>
      <c r="D77" s="32"/>
      <c r="E77" s="30"/>
      <c r="F77" s="30"/>
      <c r="G77" s="33"/>
      <c r="H77" s="34">
        <f>IF(AND(H$4-$H$4&gt;0,H$4-$H$4&lt;=$D62),($D64-SUM($G78:G78))*H67,)</f>
        <v>0</v>
      </c>
      <c r="I77" s="34">
        <f>IF(AND(I$4-$H$4&gt;0,I$4-$H$4&lt;=$D62),($D64-SUM($G78:H78))*I67,)</f>
        <v>44800000.000000007</v>
      </c>
      <c r="J77" s="34">
        <f>IF(AND(J$4-$H$4&gt;0,J$4-$H$4&lt;=$D62),($D64-SUM($G78:I78))*J67,)</f>
        <v>35986219.764222845</v>
      </c>
      <c r="K77" s="34">
        <f>IF(AND(K$4-$H$4&gt;0,K$4-$H$4&lt;=$D62),($D64-SUM($G78:J78))*K67,)</f>
        <v>26555474.911941282</v>
      </c>
      <c r="L77" s="34">
        <f>IF(AND(L$4-$H$4&gt;0,L$4-$H$4&lt;=$D62),($D64-SUM($G78:K78))*L67,)</f>
        <v>0</v>
      </c>
      <c r="M77" s="34">
        <f>IF(AND(M$4-$H$4&gt;0,M$4-$H$4&lt;=$D62),($D64-SUM($G78:L78))*M67,)</f>
        <v>0</v>
      </c>
      <c r="N77" s="34">
        <f>IF(AND(N$4-$H$4&gt;0,N$4-$H$4&lt;=$D62),($D64-SUM($G78:M78))*N67,)</f>
        <v>0</v>
      </c>
      <c r="O77" s="34">
        <f>IF(AND(O$4-$H$4&gt;0,O$4-$H$4&lt;=$D62),($D64-SUM($G78:N78))*O67,)</f>
        <v>0</v>
      </c>
      <c r="P77" s="34">
        <f>IF(AND(P$4-$H$4&gt;0,P$4-$H$4&lt;=$D62),($D64-SUM($G78:O78))*P67,)</f>
        <v>0</v>
      </c>
      <c r="Q77" s="34">
        <f>IF(AND(Q$4-$H$4&gt;0,Q$4-$H$4&lt;=$D62),($D64-SUM($G78:P78))*Q67,)</f>
        <v>0</v>
      </c>
      <c r="R77" s="34">
        <f>IF(AND(R$4-$H$4&gt;0,R$4-$H$4&lt;=$D62),($D64-SUM($G78:Q78))*R67,)</f>
        <v>0</v>
      </c>
    </row>
    <row r="78" spans="1:18" s="4" customFormat="1" x14ac:dyDescent="0.25">
      <c r="B78" s="35" t="s">
        <v>14</v>
      </c>
      <c r="C78" s="33"/>
      <c r="D78" s="36"/>
      <c r="E78" s="35"/>
      <c r="F78" s="35"/>
      <c r="G78" s="33"/>
      <c r="H78" s="37">
        <f>IF(H$4=$D62,$D64*(1-$D69)-SUM($G78:G78),IF(AND(H$4-$H$4&gt;0,H$4-$H$4&lt;=$D62),H76-H77,0))</f>
        <v>0</v>
      </c>
      <c r="I78" s="37">
        <f>IF(I$4=$D62,$D64*(1-$D69)-SUM($G78:H78),IF(AND(I$4-$H$4&gt;0,I$4-$H$4&lt;=$D62),I76-I77,0))</f>
        <v>125911146.22538799</v>
      </c>
      <c r="J78" s="37">
        <f>IF(J$4=$D62,$D64*(1-$D69)-SUM($G78:I78),IF(AND(J$4-$H$4&gt;0,J$4-$H$4&lt;=$D62),J76-J77,0))</f>
        <v>134724926.46116513</v>
      </c>
      <c r="K78" s="37">
        <f>IF(K$4=$D62,$D64*(1-$D69)-SUM($G78:J78),IF(AND(K$4-$H$4&gt;0,K$4-$H$4&lt;=$D62),K76-K77,0))</f>
        <v>187363927.31344688</v>
      </c>
      <c r="L78" s="37">
        <f>IF(L$4=$D62,$D64*(1-$D69)-SUM($G78:K78),IF(AND(L$4-$H$4&gt;0,L$4-$H$4&lt;=$D62),L76-L77,0))</f>
        <v>0</v>
      </c>
      <c r="M78" s="37">
        <f>IF(M$4=$D62,$D64*(1-$D69)-SUM($G78:L78),IF(AND(M$4-$H$4&gt;0,M$4-$H$4&lt;=$D62),M76-M77,0))</f>
        <v>0</v>
      </c>
      <c r="N78" s="37">
        <f>IF(N$4=$D62,$D64*(1-$D69)-SUM($G78:M78),IF(AND(N$4-$H$4&gt;0,N$4-$H$4&lt;=$D62),N76-N77,0))</f>
        <v>0</v>
      </c>
      <c r="O78" s="37">
        <f>IF(O$4=$D62,$D64*(1-$D69)-SUM($G78:N78),IF(AND(O$4-$H$4&gt;0,O$4-$H$4&lt;=$D62),O76-O77,0))</f>
        <v>0</v>
      </c>
      <c r="P78" s="37">
        <f>IF(P$4=$D62,$D64*(1-$D69)-SUM($G78:O78),IF(AND(P$4-$H$4&gt;0,P$4-$H$4&lt;=$D62),P76-P77,0))</f>
        <v>0</v>
      </c>
      <c r="Q78" s="37">
        <f>IF(Q$4=$D62,$D64*(1-$D69)-SUM($G78:P78),IF(AND(Q$4-$H$4&gt;0,Q$4-$H$4&lt;=$D62),Q76-Q77,0))</f>
        <v>0</v>
      </c>
      <c r="R78" s="37">
        <f>IF(R$4=$D62,$D64*(1-$D69)-SUM($G78:Q78),IF(AND(R$4-$H$4&gt;0,R$4-$H$4&lt;=$D62),R76-R77,0))</f>
        <v>0</v>
      </c>
    </row>
    <row r="79" spans="1:18" x14ac:dyDescent="0.25">
      <c r="A79" s="4"/>
      <c r="B79" s="2" t="s">
        <v>18</v>
      </c>
      <c r="G79" s="5" t="s">
        <v>1</v>
      </c>
      <c r="H79" s="24">
        <f t="shared" ref="H79:R79" si="52">IF(AND(H$4-$H$4&gt;0,H$4-$H$4&lt;=$D62),2*H$4*(1-$D69)/($D62*($D62+1)),0)</f>
        <v>0</v>
      </c>
      <c r="I79" s="24">
        <f t="shared" si="52"/>
        <v>0.11666666666666665</v>
      </c>
      <c r="J79" s="24">
        <f t="shared" si="52"/>
        <v>0.23333333333333331</v>
      </c>
      <c r="K79" s="24">
        <f t="shared" si="52"/>
        <v>0.34999999999999992</v>
      </c>
      <c r="L79" s="24">
        <f t="shared" si="52"/>
        <v>0</v>
      </c>
      <c r="M79" s="24">
        <f t="shared" si="52"/>
        <v>0</v>
      </c>
      <c r="N79" s="24">
        <f t="shared" si="52"/>
        <v>0</v>
      </c>
      <c r="O79" s="24">
        <f t="shared" si="52"/>
        <v>0</v>
      </c>
      <c r="P79" s="24">
        <f t="shared" si="52"/>
        <v>0</v>
      </c>
      <c r="Q79" s="24">
        <f t="shared" si="52"/>
        <v>0</v>
      </c>
      <c r="R79" s="24">
        <f t="shared" si="52"/>
        <v>0</v>
      </c>
    </row>
    <row r="80" spans="1:18" s="4" customFormat="1" x14ac:dyDescent="0.25">
      <c r="B80" s="4" t="s">
        <v>15</v>
      </c>
      <c r="C80" s="5"/>
      <c r="D80" s="15"/>
      <c r="G80" s="5"/>
      <c r="H80" s="6">
        <f t="shared" ref="H80:R80" si="53">$D64*H79</f>
        <v>0</v>
      </c>
      <c r="I80" s="6">
        <f t="shared" si="53"/>
        <v>74666666.666666657</v>
      </c>
      <c r="J80" s="6">
        <f t="shared" si="53"/>
        <v>149333333.33333331</v>
      </c>
      <c r="K80" s="6">
        <f t="shared" si="53"/>
        <v>223999999.99999994</v>
      </c>
      <c r="L80" s="6">
        <f t="shared" si="53"/>
        <v>0</v>
      </c>
      <c r="M80" s="6">
        <f t="shared" si="53"/>
        <v>0</v>
      </c>
      <c r="N80" s="6">
        <f t="shared" si="53"/>
        <v>0</v>
      </c>
      <c r="O80" s="6">
        <f t="shared" si="53"/>
        <v>0</v>
      </c>
      <c r="P80" s="6">
        <f t="shared" si="53"/>
        <v>0</v>
      </c>
      <c r="Q80" s="6">
        <f t="shared" si="53"/>
        <v>0</v>
      </c>
      <c r="R80" s="6">
        <f t="shared" si="53"/>
        <v>0</v>
      </c>
    </row>
    <row r="81" spans="1:18" x14ac:dyDescent="0.25">
      <c r="A81" s="4"/>
    </row>
    <row r="82" spans="1:18" s="4" customFormat="1" x14ac:dyDescent="0.25">
      <c r="B82" s="4" t="s">
        <v>12</v>
      </c>
      <c r="C82" s="5"/>
      <c r="D82" s="13">
        <f t="shared" ref="D82:D83" si="54">SUM(H82:R82)</f>
        <v>448000000</v>
      </c>
      <c r="G82" s="5"/>
      <c r="H82" s="6">
        <f>$D72*H75+$D73*H78+$D74*H80</f>
        <v>0</v>
      </c>
      <c r="I82" s="6">
        <f>$D72*I75+$D73*I78+$D74*I80</f>
        <v>149333333.33333334</v>
      </c>
      <c r="J82" s="6">
        <f>$D72*J75+$D73*J78+$D74*J80</f>
        <v>149333333.33333334</v>
      </c>
      <c r="K82" s="6">
        <f>$D72*K75+$D73*K78+$D74*K80</f>
        <v>149333333.33333334</v>
      </c>
      <c r="L82" s="6">
        <f t="shared" ref="L82:N82" si="55">$D72*L75+$D73*L78+$D74*L80</f>
        <v>0</v>
      </c>
      <c r="M82" s="6">
        <f t="shared" si="55"/>
        <v>0</v>
      </c>
      <c r="N82" s="6">
        <f t="shared" si="55"/>
        <v>0</v>
      </c>
      <c r="O82" s="6">
        <f>$D72*O75+$D73*O78+$D74*O80</f>
        <v>0</v>
      </c>
      <c r="P82" s="6">
        <f t="shared" ref="P82:R82" si="56">$D72*P75+$D73*P78+$D74*P80</f>
        <v>0</v>
      </c>
      <c r="Q82" s="6">
        <f t="shared" si="56"/>
        <v>0</v>
      </c>
      <c r="R82" s="6">
        <f t="shared" si="56"/>
        <v>0</v>
      </c>
    </row>
    <row r="83" spans="1:18" s="4" customFormat="1" x14ac:dyDescent="0.25">
      <c r="B83" s="4" t="s">
        <v>19</v>
      </c>
      <c r="C83" s="5"/>
      <c r="D83" s="13">
        <f t="shared" si="54"/>
        <v>103040000</v>
      </c>
      <c r="G83" s="5"/>
      <c r="H83" s="6">
        <f>IF(AND(H$4-$H$4&gt;0,H$4-$H$4&lt;=$D62),($D64-SUM($G82:G82))*H67,)</f>
        <v>0</v>
      </c>
      <c r="I83" s="6">
        <f>IF(AND(I$4-$H$4&gt;0,I$4-$H$4&lt;=$D62),($D64-SUM($G82:H82))*I67,)</f>
        <v>44800000.000000007</v>
      </c>
      <c r="J83" s="6">
        <f>IF(AND(J$4-$H$4&gt;0,J$4-$H$4&lt;=$D62),($D64-SUM($G82:I82))*J67,)</f>
        <v>34346666.666666664</v>
      </c>
      <c r="K83" s="6">
        <f>IF(AND(K$4-$H$4&gt;0,K$4-$H$4&lt;=$D62),($D64-SUM($G82:J82))*K67,)</f>
        <v>23893333.333333336</v>
      </c>
      <c r="L83" s="6">
        <f>IF(AND(L$4-$H$4&gt;0,L$4-$H$4&lt;=$D62),($D64-SUM($G82:K82))*L67,)</f>
        <v>0</v>
      </c>
      <c r="M83" s="6">
        <f>IF(AND(M$4-$H$4&gt;0,M$4-$H$4&lt;=$D62),($D64-SUM($G82:L82))*M67,)</f>
        <v>0</v>
      </c>
      <c r="N83" s="6">
        <f>IF(AND(N$4-$H$4&gt;0,N$4-$H$4&lt;=$D62),($D64-SUM($G82:M82))*N67,)</f>
        <v>0</v>
      </c>
      <c r="O83" s="6">
        <f>IF(AND(O$4-$H$4&gt;0,O$4-$H$4&lt;=$D62),($D64-SUM($G82:N82))*O67,)</f>
        <v>0</v>
      </c>
      <c r="P83" s="6">
        <f>IF(AND(P$4-$H$4&gt;0,P$4-$H$4&lt;=$D62),($D64-SUM($G82:O82))*P67,)</f>
        <v>0</v>
      </c>
      <c r="Q83" s="6">
        <f>IF(AND(Q$4-$H$4&gt;0,Q$4-$H$4&lt;=$D62),($D64-SUM($G82:P82))*Q67,)</f>
        <v>0</v>
      </c>
      <c r="R83" s="6">
        <f>IF(AND(R$4-$H$4&gt;0,R$4-$H$4&lt;=$D62),($D64-SUM($G82:Q82))*R67,)</f>
        <v>0</v>
      </c>
    </row>
    <row r="84" spans="1:18" s="4" customFormat="1" x14ac:dyDescent="0.25">
      <c r="B84" s="4" t="s">
        <v>20</v>
      </c>
      <c r="C84" s="5"/>
      <c r="D84" s="15"/>
      <c r="G84" s="5" t="s">
        <v>1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</row>
    <row r="85" spans="1:18" x14ac:dyDescent="0.25">
      <c r="A85" s="4"/>
    </row>
    <row r="86" spans="1:18" s="4" customFormat="1" x14ac:dyDescent="0.25">
      <c r="B86" s="4" t="s">
        <v>44</v>
      </c>
      <c r="C86" s="5"/>
      <c r="D86" s="13">
        <f>SUM(H86:R86)</f>
        <v>106240000.00000006</v>
      </c>
      <c r="G86" s="5"/>
      <c r="H86" s="6">
        <f>H65+H68+H70+H82+H83+H84</f>
        <v>-636800000</v>
      </c>
      <c r="I86" s="6">
        <f t="shared" ref="I86:R86" si="57">I65+I68+I70+I82+I83+I84</f>
        <v>194133333.33333334</v>
      </c>
      <c r="J86" s="6">
        <f t="shared" si="57"/>
        <v>183680000</v>
      </c>
      <c r="K86" s="6">
        <f t="shared" si="57"/>
        <v>365226666.66666669</v>
      </c>
      <c r="L86" s="6">
        <f t="shared" si="57"/>
        <v>0</v>
      </c>
      <c r="M86" s="6">
        <f t="shared" si="57"/>
        <v>0</v>
      </c>
      <c r="N86" s="6">
        <f t="shared" si="57"/>
        <v>0</v>
      </c>
      <c r="O86" s="6">
        <f t="shared" si="57"/>
        <v>0</v>
      </c>
      <c r="P86" s="6">
        <f t="shared" si="57"/>
        <v>0</v>
      </c>
      <c r="Q86" s="6">
        <f t="shared" si="57"/>
        <v>0</v>
      </c>
      <c r="R86" s="6">
        <f t="shared" si="57"/>
        <v>0</v>
      </c>
    </row>
    <row r="87" spans="1:18" s="9" customFormat="1" ht="13.8" x14ac:dyDescent="0.3">
      <c r="A87" s="4"/>
      <c r="B87" s="10" t="s">
        <v>52</v>
      </c>
      <c r="C87" s="11"/>
      <c r="D87" s="17">
        <f>IRR(H86:R86)</f>
        <v>7.2461394490276776E-2</v>
      </c>
      <c r="G87" s="18"/>
    </row>
    <row r="89" spans="1:18" s="4" customFormat="1" x14ac:dyDescent="0.25">
      <c r="A89" s="4" t="s">
        <v>37</v>
      </c>
      <c r="B89" s="4" t="s">
        <v>65</v>
      </c>
      <c r="C89" s="5" t="s">
        <v>1</v>
      </c>
      <c r="D89" s="19">
        <v>0.01</v>
      </c>
      <c r="G89" s="5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s="4" customFormat="1" ht="12.6" thickBot="1" x14ac:dyDescent="0.3">
      <c r="A90" s="4" t="s">
        <v>37</v>
      </c>
      <c r="B90" s="4" t="s">
        <v>66</v>
      </c>
      <c r="C90" s="5"/>
      <c r="D90" s="13">
        <f t="shared" ref="D90" si="58">SUM(H90:R90)</f>
        <v>-80000000</v>
      </c>
      <c r="G90" s="5"/>
      <c r="H90" s="6"/>
      <c r="I90" s="6">
        <f>-$D$55*$D$10</f>
        <v>-8000000</v>
      </c>
      <c r="J90" s="6">
        <f t="shared" ref="J90:R90" si="59">-$D$55*$D$10</f>
        <v>-8000000</v>
      </c>
      <c r="K90" s="6">
        <f t="shared" si="59"/>
        <v>-8000000</v>
      </c>
      <c r="L90" s="6">
        <f t="shared" si="59"/>
        <v>-8000000</v>
      </c>
      <c r="M90" s="6">
        <f t="shared" si="59"/>
        <v>-8000000</v>
      </c>
      <c r="N90" s="6">
        <f t="shared" si="59"/>
        <v>-8000000</v>
      </c>
      <c r="O90" s="6">
        <f t="shared" si="59"/>
        <v>-8000000</v>
      </c>
      <c r="P90" s="6">
        <f t="shared" si="59"/>
        <v>-8000000</v>
      </c>
      <c r="Q90" s="6">
        <f t="shared" si="59"/>
        <v>-8000000</v>
      </c>
      <c r="R90" s="6">
        <f t="shared" si="59"/>
        <v>-8000000</v>
      </c>
    </row>
    <row r="91" spans="1:18" s="4" customFormat="1" ht="12.6" thickBot="1" x14ac:dyDescent="0.3">
      <c r="A91" s="4" t="s">
        <v>40</v>
      </c>
      <c r="B91" s="4" t="s">
        <v>49</v>
      </c>
      <c r="C91" s="5"/>
      <c r="D91" s="38">
        <f>SUM(H91:R91)</f>
        <v>1807566467.2205405</v>
      </c>
      <c r="G91" s="5"/>
      <c r="H91" s="6">
        <f>H$23-H86+H90</f>
        <v>-163200000</v>
      </c>
      <c r="I91" s="6">
        <f t="shared" ref="I91" si="60">I$23-I86+I90</f>
        <v>129200000.00000003</v>
      </c>
      <c r="J91" s="6">
        <f t="shared" ref="J91" si="61">J$23-J86+J90</f>
        <v>19620000</v>
      </c>
      <c r="K91" s="6">
        <f t="shared" ref="K91" si="62">K$23-K86+K90</f>
        <v>-148001666.66666669</v>
      </c>
      <c r="L91" s="6">
        <f t="shared" ref="L91" si="63">L$23-L86+L90</f>
        <v>231806250</v>
      </c>
      <c r="M91" s="6">
        <f t="shared" ref="M91" si="64">M$23-M86+M90</f>
        <v>247076562.5</v>
      </c>
      <c r="N91" s="6">
        <f t="shared" ref="N91" si="65">N$23-N86+N90</f>
        <v>263070390.625</v>
      </c>
      <c r="O91" s="6">
        <f t="shared" ref="O91" si="66">O$23-O86+O90</f>
        <v>279823910.15625</v>
      </c>
      <c r="P91" s="6">
        <f t="shared" ref="P91" si="67">P$23-P86+P90</f>
        <v>297375105.6640625</v>
      </c>
      <c r="Q91" s="6">
        <f t="shared" ref="Q91" si="68">Q$23-Q86+Q90</f>
        <v>315763860.94726563</v>
      </c>
      <c r="R91" s="6">
        <f t="shared" ref="R91" si="69">R$23-R86+R90</f>
        <v>335032053.99462891</v>
      </c>
    </row>
    <row r="92" spans="1:18" ht="12.6" thickBot="1" x14ac:dyDescent="0.3">
      <c r="B92" s="4" t="s">
        <v>50</v>
      </c>
      <c r="D92" s="28">
        <f>IRR(H91:R91)</f>
        <v>0.56874796627583879</v>
      </c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ht="12.6" thickBot="1" x14ac:dyDescent="0.3">
      <c r="B93" s="4" t="s">
        <v>51</v>
      </c>
      <c r="D93" s="38">
        <f>SUMPRODUCT(H91:R91,H$7:R$7)</f>
        <v>610762369.1913079</v>
      </c>
      <c r="I93" s="6"/>
      <c r="J93" s="6"/>
      <c r="K93" s="6"/>
      <c r="L93" s="6"/>
      <c r="M93" s="6"/>
      <c r="N93" s="6"/>
      <c r="O93" s="6"/>
      <c r="P93" s="6"/>
      <c r="Q93" s="6"/>
      <c r="R93" s="6"/>
    </row>
    <row r="95" spans="1:18" ht="13.8" x14ac:dyDescent="0.3">
      <c r="A95" s="39"/>
      <c r="B95" s="10" t="s">
        <v>57</v>
      </c>
    </row>
    <row r="96" spans="1:18" s="4" customFormat="1" x14ac:dyDescent="0.25">
      <c r="B96" s="4" t="s">
        <v>7</v>
      </c>
      <c r="C96" s="5" t="s">
        <v>1</v>
      </c>
      <c r="D96" s="23">
        <v>5</v>
      </c>
      <c r="G96" s="5"/>
    </row>
    <row r="97" spans="1:18" x14ac:dyDescent="0.25">
      <c r="A97" s="4"/>
      <c r="B97" s="2" t="s">
        <v>43</v>
      </c>
      <c r="C97" s="5" t="s">
        <v>1</v>
      </c>
      <c r="D97" s="14">
        <v>0.8</v>
      </c>
      <c r="K97" s="4"/>
    </row>
    <row r="98" spans="1:18" s="4" customFormat="1" x14ac:dyDescent="0.25">
      <c r="B98" s="4" t="s">
        <v>5</v>
      </c>
      <c r="C98" s="5"/>
      <c r="D98" s="13">
        <f>$D$10*D97</f>
        <v>640000000</v>
      </c>
      <c r="G98" s="5"/>
      <c r="I98" s="8"/>
    </row>
    <row r="99" spans="1:18" s="4" customFormat="1" x14ac:dyDescent="0.25">
      <c r="B99" s="4" t="s">
        <v>4</v>
      </c>
      <c r="C99" s="5"/>
      <c r="D99" s="15"/>
      <c r="G99" s="5"/>
      <c r="H99" s="6">
        <f>-D98</f>
        <v>-640000000</v>
      </c>
    </row>
    <row r="100" spans="1:18" x14ac:dyDescent="0.25">
      <c r="A100" s="4"/>
      <c r="B100" s="2" t="s">
        <v>2</v>
      </c>
      <c r="C100" s="5" t="s">
        <v>1</v>
      </c>
      <c r="D100" s="29">
        <v>0.02</v>
      </c>
      <c r="H100" s="2">
        <f t="shared" ref="H100:R100" si="70">IF(AND(H$4-$H$4&gt;0,H$4-$H$4&lt;=$D96),1,0)</f>
        <v>0</v>
      </c>
      <c r="I100" s="2">
        <f t="shared" si="70"/>
        <v>1</v>
      </c>
      <c r="J100" s="2">
        <f t="shared" si="70"/>
        <v>1</v>
      </c>
      <c r="K100" s="2">
        <f t="shared" si="70"/>
        <v>1</v>
      </c>
      <c r="L100" s="2">
        <f t="shared" si="70"/>
        <v>1</v>
      </c>
      <c r="M100" s="2">
        <f t="shared" si="70"/>
        <v>1</v>
      </c>
      <c r="N100" s="2">
        <f t="shared" si="70"/>
        <v>0</v>
      </c>
      <c r="O100" s="2">
        <f t="shared" si="70"/>
        <v>0</v>
      </c>
      <c r="P100" s="2">
        <f t="shared" si="70"/>
        <v>0</v>
      </c>
      <c r="Q100" s="2">
        <f t="shared" si="70"/>
        <v>0</v>
      </c>
      <c r="R100" s="2">
        <f t="shared" si="70"/>
        <v>0</v>
      </c>
    </row>
    <row r="101" spans="1:18" s="4" customFormat="1" x14ac:dyDescent="0.25">
      <c r="B101" s="4" t="s">
        <v>3</v>
      </c>
      <c r="C101" s="5"/>
      <c r="D101" s="15"/>
      <c r="G101" s="5"/>
      <c r="H101" s="7"/>
      <c r="I101" s="7">
        <f>I$8+$D100</f>
        <v>7.0000000000000007E-2</v>
      </c>
      <c r="J101" s="7">
        <f t="shared" ref="J101" si="71">J$8+$D100</f>
        <v>7.0000000000000007E-2</v>
      </c>
      <c r="K101" s="7">
        <f t="shared" ref="K101" si="72">K$8+$D100</f>
        <v>7.0000000000000007E-2</v>
      </c>
      <c r="L101" s="7">
        <f t="shared" ref="L101" si="73">L$8+$D100</f>
        <v>7.0000000000000007E-2</v>
      </c>
      <c r="M101" s="7">
        <f t="shared" ref="M101" si="74">M$8+$D100</f>
        <v>7.0000000000000007E-2</v>
      </c>
      <c r="N101" s="7">
        <f t="shared" ref="N101" si="75">N$8+$D100</f>
        <v>7.0000000000000007E-2</v>
      </c>
      <c r="O101" s="7">
        <f t="shared" ref="O101" si="76">O$8+$D100</f>
        <v>7.0000000000000007E-2</v>
      </c>
      <c r="P101" s="7">
        <f t="shared" ref="P101" si="77">P$8+$D100</f>
        <v>7.0000000000000007E-2</v>
      </c>
      <c r="Q101" s="7">
        <f t="shared" ref="Q101" si="78">Q$8+$D100</f>
        <v>7.0000000000000007E-2</v>
      </c>
      <c r="R101" s="7">
        <f t="shared" ref="R101" si="79">R$8+$D100</f>
        <v>7.0000000000000007E-2</v>
      </c>
    </row>
    <row r="102" spans="1:18" x14ac:dyDescent="0.25">
      <c r="A102" s="4"/>
      <c r="B102" s="2" t="s">
        <v>0</v>
      </c>
      <c r="C102" s="5" t="s">
        <v>1</v>
      </c>
      <c r="D102" s="29">
        <v>5.0000000000000001E-3</v>
      </c>
      <c r="H102" s="3">
        <f>-H99*$D102</f>
        <v>3200000</v>
      </c>
    </row>
    <row r="103" spans="1:18" s="4" customFormat="1" x14ac:dyDescent="0.25">
      <c r="B103" s="4" t="s">
        <v>6</v>
      </c>
      <c r="C103" s="5" t="s">
        <v>1</v>
      </c>
      <c r="D103" s="22">
        <v>0.3</v>
      </c>
      <c r="G103" s="5"/>
    </row>
    <row r="104" spans="1:18" s="4" customFormat="1" x14ac:dyDescent="0.25">
      <c r="B104" s="4" t="s">
        <v>8</v>
      </c>
      <c r="C104" s="5"/>
      <c r="D104" s="13">
        <f>SUM(H104:R104)</f>
        <v>192000000</v>
      </c>
      <c r="G104" s="5"/>
      <c r="H104" s="6">
        <f t="shared" ref="H104:R104" si="80">IF(H$4-$H$4=$D96,$D98*$D103,0)</f>
        <v>0</v>
      </c>
      <c r="I104" s="6">
        <f t="shared" si="80"/>
        <v>0</v>
      </c>
      <c r="J104" s="6">
        <f t="shared" si="80"/>
        <v>0</v>
      </c>
      <c r="K104" s="6">
        <f t="shared" si="80"/>
        <v>0</v>
      </c>
      <c r="L104" s="6">
        <f t="shared" si="80"/>
        <v>0</v>
      </c>
      <c r="M104" s="6">
        <f t="shared" si="80"/>
        <v>192000000</v>
      </c>
      <c r="N104" s="6">
        <f t="shared" si="80"/>
        <v>0</v>
      </c>
      <c r="O104" s="6">
        <f t="shared" si="80"/>
        <v>0</v>
      </c>
      <c r="P104" s="6">
        <f t="shared" si="80"/>
        <v>0</v>
      </c>
      <c r="Q104" s="6">
        <f t="shared" si="80"/>
        <v>0</v>
      </c>
      <c r="R104" s="6">
        <f t="shared" si="80"/>
        <v>0</v>
      </c>
    </row>
    <row r="105" spans="1:18" x14ac:dyDescent="0.25">
      <c r="A105" s="4"/>
    </row>
    <row r="106" spans="1:18" x14ac:dyDescent="0.25">
      <c r="A106" s="4"/>
      <c r="B106" s="2" t="s">
        <v>9</v>
      </c>
      <c r="C106" s="5" t="s">
        <v>1</v>
      </c>
      <c r="D106" s="23">
        <v>1</v>
      </c>
    </row>
    <row r="107" spans="1:18" x14ac:dyDescent="0.25">
      <c r="A107" s="4"/>
      <c r="B107" s="2" t="s">
        <v>10</v>
      </c>
      <c r="C107" s="5" t="s">
        <v>1</v>
      </c>
      <c r="D107" s="23">
        <v>0</v>
      </c>
    </row>
    <row r="108" spans="1:18" x14ac:dyDescent="0.25">
      <c r="A108" s="4"/>
      <c r="B108" s="2" t="s">
        <v>11</v>
      </c>
      <c r="C108" s="5" t="s">
        <v>1</v>
      </c>
      <c r="D108" s="23">
        <v>0</v>
      </c>
    </row>
    <row r="109" spans="1:18" s="4" customFormat="1" x14ac:dyDescent="0.25">
      <c r="B109" s="4" t="s">
        <v>13</v>
      </c>
      <c r="C109" s="5"/>
      <c r="D109" s="16" t="str">
        <f>IF(SUM(D106:D108)=1,"","ОШИБКА!!!")</f>
        <v/>
      </c>
      <c r="G109" s="5"/>
      <c r="H109" s="6">
        <f t="shared" ref="H109:R109" si="81">IF(AND(H$4-$H$4&gt;0,H$4-$H$4&lt;=$D96),$D98*(1-$D103)/$D96,0)</f>
        <v>0</v>
      </c>
      <c r="I109" s="6">
        <f t="shared" si="81"/>
        <v>89600000</v>
      </c>
      <c r="J109" s="6">
        <f t="shared" si="81"/>
        <v>89600000</v>
      </c>
      <c r="K109" s="6">
        <f t="shared" si="81"/>
        <v>89600000</v>
      </c>
      <c r="L109" s="6">
        <f t="shared" si="81"/>
        <v>89600000</v>
      </c>
      <c r="M109" s="6">
        <f t="shared" si="81"/>
        <v>89600000</v>
      </c>
      <c r="N109" s="6">
        <f t="shared" si="81"/>
        <v>0</v>
      </c>
      <c r="O109" s="6">
        <f t="shared" si="81"/>
        <v>0</v>
      </c>
      <c r="P109" s="6">
        <f t="shared" si="81"/>
        <v>0</v>
      </c>
      <c r="Q109" s="6">
        <f t="shared" si="81"/>
        <v>0</v>
      </c>
      <c r="R109" s="6">
        <f t="shared" si="81"/>
        <v>0</v>
      </c>
    </row>
    <row r="110" spans="1:18" x14ac:dyDescent="0.25">
      <c r="A110" s="4"/>
      <c r="B110" s="30" t="s">
        <v>16</v>
      </c>
      <c r="C110" s="31"/>
      <c r="D110" s="32"/>
      <c r="E110" s="30"/>
      <c r="F110" s="30"/>
      <c r="G110" s="33"/>
      <c r="H110" s="34">
        <f t="shared" ref="H110:R110" si="82">IF(AND(H$4-$H$4&gt;0,H$4-$H$4&lt;=$D96),$D98*(1-$D103)*H101*POWER(1+H101,$D96)/(POWER(1+H101,$D96)-1),0)</f>
        <v>0</v>
      </c>
      <c r="I110" s="34">
        <f t="shared" si="82"/>
        <v>109263031.10973556</v>
      </c>
      <c r="J110" s="34">
        <f t="shared" si="82"/>
        <v>109263031.10973556</v>
      </c>
      <c r="K110" s="34">
        <f t="shared" si="82"/>
        <v>109263031.10973556</v>
      </c>
      <c r="L110" s="34">
        <f t="shared" si="82"/>
        <v>109263031.10973556</v>
      </c>
      <c r="M110" s="34">
        <f t="shared" si="82"/>
        <v>109263031.10973556</v>
      </c>
      <c r="N110" s="34">
        <f t="shared" si="82"/>
        <v>0</v>
      </c>
      <c r="O110" s="34">
        <f t="shared" si="82"/>
        <v>0</v>
      </c>
      <c r="P110" s="34">
        <f t="shared" si="82"/>
        <v>0</v>
      </c>
      <c r="Q110" s="34">
        <f t="shared" si="82"/>
        <v>0</v>
      </c>
      <c r="R110" s="34">
        <f t="shared" si="82"/>
        <v>0</v>
      </c>
    </row>
    <row r="111" spans="1:18" x14ac:dyDescent="0.25">
      <c r="A111" s="4"/>
      <c r="B111" s="30" t="s">
        <v>17</v>
      </c>
      <c r="C111" s="31"/>
      <c r="D111" s="32"/>
      <c r="E111" s="30"/>
      <c r="F111" s="30"/>
      <c r="G111" s="33"/>
      <c r="H111" s="34">
        <f>IF(AND(H$4-$H$4&gt;0,H$4-$H$4&lt;=$D96),($D98-SUM($G112:G112))*H101,)</f>
        <v>0</v>
      </c>
      <c r="I111" s="34">
        <f>IF(AND(I$4-$H$4&gt;0,I$4-$H$4&lt;=$D96),($D98-SUM($G112:H112))*I101,)</f>
        <v>44800000.000000007</v>
      </c>
      <c r="J111" s="34">
        <f>IF(AND(J$4-$H$4&gt;0,J$4-$H$4&lt;=$D96),($D98-SUM($G112:I112))*J101,)</f>
        <v>40287587.822318509</v>
      </c>
      <c r="K111" s="34">
        <f>IF(AND(K$4-$H$4&gt;0,K$4-$H$4&lt;=$D96),($D98-SUM($G112:J112))*K101,)</f>
        <v>35459306.792199321</v>
      </c>
      <c r="L111" s="34">
        <f>IF(AND(L$4-$H$4&gt;0,L$4-$H$4&lt;=$D96),($D98-SUM($G112:K112))*L101,)</f>
        <v>30293046.089971785</v>
      </c>
      <c r="M111" s="34">
        <f>IF(AND(M$4-$H$4&gt;0,M$4-$H$4&lt;=$D96),($D98-SUM($G112:L112))*M101,)</f>
        <v>24765147.13858832</v>
      </c>
      <c r="N111" s="34">
        <f>IF(AND(N$4-$H$4&gt;0,N$4-$H$4&lt;=$D96),($D98-SUM($G112:M112))*N101,)</f>
        <v>0</v>
      </c>
      <c r="O111" s="34">
        <f>IF(AND(O$4-$H$4&gt;0,O$4-$H$4&lt;=$D96),($D98-SUM($G112:N112))*O101,)</f>
        <v>0</v>
      </c>
      <c r="P111" s="34">
        <f>IF(AND(P$4-$H$4&gt;0,P$4-$H$4&lt;=$D96),($D98-SUM($G112:O112))*P101,)</f>
        <v>0</v>
      </c>
      <c r="Q111" s="34">
        <f>IF(AND(Q$4-$H$4&gt;0,Q$4-$H$4&lt;=$D96),($D98-SUM($G112:P112))*Q101,)</f>
        <v>0</v>
      </c>
      <c r="R111" s="34">
        <f>IF(AND(R$4-$H$4&gt;0,R$4-$H$4&lt;=$D96),($D98-SUM($G112:Q112))*R101,)</f>
        <v>0</v>
      </c>
    </row>
    <row r="112" spans="1:18" s="4" customFormat="1" x14ac:dyDescent="0.25">
      <c r="B112" s="35" t="s">
        <v>14</v>
      </c>
      <c r="C112" s="33"/>
      <c r="D112" s="36"/>
      <c r="E112" s="35"/>
      <c r="F112" s="35"/>
      <c r="G112" s="33"/>
      <c r="H112" s="37">
        <f>IF(H$4=$D96,$D98*(1-$D103)-SUM($G112:G112),IF(AND(H$4-$H$4&gt;0,H$4-$H$4&lt;=$D96),H110-H111,0))</f>
        <v>0</v>
      </c>
      <c r="I112" s="37">
        <f>IF(I$4=$D96,$D98*(1-$D103)-SUM($G112:H112),IF(AND(I$4-$H$4&gt;0,I$4-$H$4&lt;=$D96),I110-I111,0))</f>
        <v>64463031.109735556</v>
      </c>
      <c r="J112" s="37">
        <f>IF(J$4=$D96,$D98*(1-$D103)-SUM($G112:I112),IF(AND(J$4-$H$4&gt;0,J$4-$H$4&lt;=$D96),J110-J111,0))</f>
        <v>68975443.287417054</v>
      </c>
      <c r="K112" s="37">
        <f>IF(K$4=$D96,$D98*(1-$D103)-SUM($G112:J112),IF(AND(K$4-$H$4&gt;0,K$4-$H$4&lt;=$D96),K110-K111,0))</f>
        <v>73803724.317536235</v>
      </c>
      <c r="L112" s="37">
        <f>IF(L$4=$D96,$D98*(1-$D103)-SUM($G112:K112),IF(AND(L$4-$H$4&gt;0,L$4-$H$4&lt;=$D96),L110-L111,0))</f>
        <v>78969985.019763783</v>
      </c>
      <c r="M112" s="37">
        <f>IF(M$4=$D96,$D98*(1-$D103)-SUM($G112:L112),IF(AND(M$4-$H$4&gt;0,M$4-$H$4&lt;=$D96),M110-M111,0))</f>
        <v>161787816.26554739</v>
      </c>
      <c r="N112" s="37">
        <f>IF(N$4=$D96,$D98*(1-$D103)-SUM($G112:M112),IF(AND(N$4-$H$4&gt;0,N$4-$H$4&lt;=$D96),N110-N111,0))</f>
        <v>0</v>
      </c>
      <c r="O112" s="37">
        <f>IF(O$4=$D96,$D98*(1-$D103)-SUM($G112:N112),IF(AND(O$4-$H$4&gt;0,O$4-$H$4&lt;=$D96),O110-O111,0))</f>
        <v>0</v>
      </c>
      <c r="P112" s="37">
        <f>IF(P$4=$D96,$D98*(1-$D103)-SUM($G112:O112),IF(AND(P$4-$H$4&gt;0,P$4-$H$4&lt;=$D96),P110-P111,0))</f>
        <v>0</v>
      </c>
      <c r="Q112" s="37">
        <f>IF(Q$4=$D96,$D98*(1-$D103)-SUM($G112:P112),IF(AND(Q$4-$H$4&gt;0,Q$4-$H$4&lt;=$D96),Q110-Q111,0))</f>
        <v>0</v>
      </c>
      <c r="R112" s="37">
        <f>IF(R$4=$D96,$D98*(1-$D103)-SUM($G112:Q112),IF(AND(R$4-$H$4&gt;0,R$4-$H$4&lt;=$D96),R110-R111,0))</f>
        <v>0</v>
      </c>
    </row>
    <row r="113" spans="1:18" x14ac:dyDescent="0.25">
      <c r="A113" s="4"/>
      <c r="B113" s="2" t="s">
        <v>18</v>
      </c>
      <c r="G113" s="5" t="s">
        <v>1</v>
      </c>
      <c r="H113" s="24">
        <f t="shared" ref="H113:R113" si="83">IF(AND(H$4-$H$4&gt;0,H$4-$H$4&lt;=$D96),2*H$4*(1-$D103)/($D96*($D96+1)),0)</f>
        <v>0</v>
      </c>
      <c r="I113" s="24">
        <f t="shared" si="83"/>
        <v>4.6666666666666662E-2</v>
      </c>
      <c r="J113" s="24">
        <f t="shared" si="83"/>
        <v>9.3333333333333324E-2</v>
      </c>
      <c r="K113" s="24">
        <f t="shared" si="83"/>
        <v>0.13999999999999999</v>
      </c>
      <c r="L113" s="24">
        <f t="shared" si="83"/>
        <v>0.18666666666666665</v>
      </c>
      <c r="M113" s="24">
        <f t="shared" si="83"/>
        <v>0.23333333333333334</v>
      </c>
      <c r="N113" s="24">
        <f t="shared" si="83"/>
        <v>0</v>
      </c>
      <c r="O113" s="24">
        <f t="shared" si="83"/>
        <v>0</v>
      </c>
      <c r="P113" s="24">
        <f t="shared" si="83"/>
        <v>0</v>
      </c>
      <c r="Q113" s="24">
        <f t="shared" si="83"/>
        <v>0</v>
      </c>
      <c r="R113" s="24">
        <f t="shared" si="83"/>
        <v>0</v>
      </c>
    </row>
    <row r="114" spans="1:18" s="4" customFormat="1" x14ac:dyDescent="0.25">
      <c r="B114" s="4" t="s">
        <v>15</v>
      </c>
      <c r="C114" s="5"/>
      <c r="D114" s="15"/>
      <c r="G114" s="5"/>
      <c r="H114" s="6">
        <f t="shared" ref="H114:R114" si="84">$D98*H113</f>
        <v>0</v>
      </c>
      <c r="I114" s="6">
        <f t="shared" si="84"/>
        <v>29866666.666666664</v>
      </c>
      <c r="J114" s="6">
        <f t="shared" si="84"/>
        <v>59733333.333333328</v>
      </c>
      <c r="K114" s="6">
        <f t="shared" si="84"/>
        <v>89599999.999999985</v>
      </c>
      <c r="L114" s="6">
        <f t="shared" si="84"/>
        <v>119466666.66666666</v>
      </c>
      <c r="M114" s="6">
        <f t="shared" si="84"/>
        <v>149333333.33333334</v>
      </c>
      <c r="N114" s="6">
        <f t="shared" si="84"/>
        <v>0</v>
      </c>
      <c r="O114" s="6">
        <f t="shared" si="84"/>
        <v>0</v>
      </c>
      <c r="P114" s="6">
        <f t="shared" si="84"/>
        <v>0</v>
      </c>
      <c r="Q114" s="6">
        <f t="shared" si="84"/>
        <v>0</v>
      </c>
      <c r="R114" s="6">
        <f t="shared" si="84"/>
        <v>0</v>
      </c>
    </row>
    <row r="115" spans="1:18" x14ac:dyDescent="0.25">
      <c r="A115" s="4"/>
    </row>
    <row r="116" spans="1:18" s="4" customFormat="1" x14ac:dyDescent="0.25">
      <c r="B116" s="4" t="s">
        <v>12</v>
      </c>
      <c r="C116" s="5"/>
      <c r="D116" s="13">
        <f t="shared" ref="D116:D117" si="85">SUM(H116:R116)</f>
        <v>448000000</v>
      </c>
      <c r="G116" s="5"/>
      <c r="H116" s="6">
        <f>$D106*H109+$D107*H112+$D108*H114</f>
        <v>0</v>
      </c>
      <c r="I116" s="6">
        <f>$D106*I109+$D107*I112+$D108*I114</f>
        <v>89600000</v>
      </c>
      <c r="J116" s="6">
        <f>$D106*J109+$D107*J112+$D108*J114</f>
        <v>89600000</v>
      </c>
      <c r="K116" s="6">
        <f>$D106*K109+$D107*K112+$D108*K114</f>
        <v>89600000</v>
      </c>
      <c r="L116" s="6">
        <f t="shared" ref="L116:N116" si="86">$D106*L109+$D107*L112+$D108*L114</f>
        <v>89600000</v>
      </c>
      <c r="M116" s="6">
        <f t="shared" si="86"/>
        <v>89600000</v>
      </c>
      <c r="N116" s="6">
        <f t="shared" si="86"/>
        <v>0</v>
      </c>
      <c r="O116" s="6">
        <f>$D106*O109+$D107*O112+$D108*O114</f>
        <v>0</v>
      </c>
      <c r="P116" s="6">
        <f t="shared" ref="P116:R116" si="87">$D106*P109+$D107*P112+$D108*P114</f>
        <v>0</v>
      </c>
      <c r="Q116" s="6">
        <f t="shared" si="87"/>
        <v>0</v>
      </c>
      <c r="R116" s="6">
        <f t="shared" si="87"/>
        <v>0</v>
      </c>
    </row>
    <row r="117" spans="1:18" s="4" customFormat="1" x14ac:dyDescent="0.25">
      <c r="B117" s="4" t="s">
        <v>19</v>
      </c>
      <c r="C117" s="5"/>
      <c r="D117" s="13">
        <f t="shared" si="85"/>
        <v>161280000</v>
      </c>
      <c r="G117" s="5"/>
      <c r="H117" s="6">
        <f>IF(AND(H$4-$H$4&gt;0,H$4-$H$4&lt;=$D96),($D98-SUM($G116:G116))*H101,)</f>
        <v>0</v>
      </c>
      <c r="I117" s="6">
        <f>IF(AND(I$4-$H$4&gt;0,I$4-$H$4&lt;=$D96),($D98-SUM($G116:H116))*I101,)</f>
        <v>44800000.000000007</v>
      </c>
      <c r="J117" s="6">
        <f>IF(AND(J$4-$H$4&gt;0,J$4-$H$4&lt;=$D96),($D98-SUM($G116:I116))*J101,)</f>
        <v>38528000</v>
      </c>
      <c r="K117" s="6">
        <f>IF(AND(K$4-$H$4&gt;0,K$4-$H$4&lt;=$D96),($D98-SUM($G116:J116))*K101,)</f>
        <v>32256000.000000004</v>
      </c>
      <c r="L117" s="6">
        <f>IF(AND(L$4-$H$4&gt;0,L$4-$H$4&lt;=$D96),($D98-SUM($G116:K116))*L101,)</f>
        <v>25984000.000000004</v>
      </c>
      <c r="M117" s="6">
        <f>IF(AND(M$4-$H$4&gt;0,M$4-$H$4&lt;=$D96),($D98-SUM($G116:L116))*M101,)</f>
        <v>19712000.000000004</v>
      </c>
      <c r="N117" s="6">
        <f>IF(AND(N$4-$H$4&gt;0,N$4-$H$4&lt;=$D96),($D98-SUM($G116:M116))*N101,)</f>
        <v>0</v>
      </c>
      <c r="O117" s="6">
        <f>IF(AND(O$4-$H$4&gt;0,O$4-$H$4&lt;=$D96),($D98-SUM($G116:N116))*O101,)</f>
        <v>0</v>
      </c>
      <c r="P117" s="6">
        <f>IF(AND(P$4-$H$4&gt;0,P$4-$H$4&lt;=$D96),($D98-SUM($G116:O116))*P101,)</f>
        <v>0</v>
      </c>
      <c r="Q117" s="6">
        <f>IF(AND(Q$4-$H$4&gt;0,Q$4-$H$4&lt;=$D96),($D98-SUM($G116:P116))*Q101,)</f>
        <v>0</v>
      </c>
      <c r="R117" s="6">
        <f>IF(AND(R$4-$H$4&gt;0,R$4-$H$4&lt;=$D96),($D98-SUM($G116:Q116))*R101,)</f>
        <v>0</v>
      </c>
    </row>
    <row r="118" spans="1:18" s="4" customFormat="1" x14ac:dyDescent="0.25">
      <c r="B118" s="4" t="s">
        <v>20</v>
      </c>
      <c r="C118" s="5"/>
      <c r="D118" s="15"/>
      <c r="G118" s="5" t="s">
        <v>1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</row>
    <row r="119" spans="1:18" x14ac:dyDescent="0.25">
      <c r="A119" s="4"/>
    </row>
    <row r="120" spans="1:18" s="4" customFormat="1" x14ac:dyDescent="0.25">
      <c r="B120" s="4" t="s">
        <v>44</v>
      </c>
      <c r="C120" s="5"/>
      <c r="D120" s="13">
        <f>SUM(H120:R120)</f>
        <v>164480000</v>
      </c>
      <c r="G120" s="5"/>
      <c r="H120" s="6">
        <f>H99+H102+H104+H116+H117+H118</f>
        <v>-636800000</v>
      </c>
      <c r="I120" s="6">
        <f t="shared" ref="I120:R120" si="88">I99+I102+I104+I116+I117+I118</f>
        <v>134400000</v>
      </c>
      <c r="J120" s="6">
        <f t="shared" si="88"/>
        <v>128128000</v>
      </c>
      <c r="K120" s="6">
        <f t="shared" si="88"/>
        <v>121856000</v>
      </c>
      <c r="L120" s="6">
        <f t="shared" si="88"/>
        <v>115584000</v>
      </c>
      <c r="M120" s="6">
        <f t="shared" si="88"/>
        <v>301312000</v>
      </c>
      <c r="N120" s="6">
        <f t="shared" si="88"/>
        <v>0</v>
      </c>
      <c r="O120" s="6">
        <f t="shared" si="88"/>
        <v>0</v>
      </c>
      <c r="P120" s="6">
        <f t="shared" si="88"/>
        <v>0</v>
      </c>
      <c r="Q120" s="6">
        <f t="shared" si="88"/>
        <v>0</v>
      </c>
      <c r="R120" s="6">
        <f t="shared" si="88"/>
        <v>0</v>
      </c>
    </row>
    <row r="121" spans="1:18" s="9" customFormat="1" ht="13.8" x14ac:dyDescent="0.3">
      <c r="A121" s="4"/>
      <c r="B121" s="10" t="s">
        <v>53</v>
      </c>
      <c r="C121" s="11"/>
      <c r="D121" s="17">
        <f>IRR(H120:R120)</f>
        <v>7.165670981749539E-2</v>
      </c>
      <c r="G121" s="18"/>
    </row>
    <row r="123" spans="1:18" s="4" customFormat="1" x14ac:dyDescent="0.25">
      <c r="A123" s="4" t="s">
        <v>37</v>
      </c>
      <c r="B123" s="4" t="s">
        <v>65</v>
      </c>
      <c r="C123" s="5" t="s">
        <v>1</v>
      </c>
      <c r="D123" s="19">
        <v>0.01</v>
      </c>
      <c r="G123" s="5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s="4" customFormat="1" ht="12.6" thickBot="1" x14ac:dyDescent="0.3">
      <c r="A124" s="4" t="s">
        <v>37</v>
      </c>
      <c r="B124" s="4" t="s">
        <v>66</v>
      </c>
      <c r="C124" s="5"/>
      <c r="D124" s="13">
        <f t="shared" ref="D124" si="89">SUM(H124:R124)</f>
        <v>-80000000</v>
      </c>
      <c r="G124" s="5"/>
      <c r="H124" s="6"/>
      <c r="I124" s="6">
        <f>-$D$55*$D$10</f>
        <v>-8000000</v>
      </c>
      <c r="J124" s="6">
        <f t="shared" ref="J124:R124" si="90">-$D$55*$D$10</f>
        <v>-8000000</v>
      </c>
      <c r="K124" s="6">
        <f t="shared" si="90"/>
        <v>-8000000</v>
      </c>
      <c r="L124" s="6">
        <f t="shared" si="90"/>
        <v>-8000000</v>
      </c>
      <c r="M124" s="6">
        <f t="shared" si="90"/>
        <v>-8000000</v>
      </c>
      <c r="N124" s="6">
        <f t="shared" si="90"/>
        <v>-8000000</v>
      </c>
      <c r="O124" s="6">
        <f t="shared" si="90"/>
        <v>-8000000</v>
      </c>
      <c r="P124" s="6">
        <f t="shared" si="90"/>
        <v>-8000000</v>
      </c>
      <c r="Q124" s="6">
        <f t="shared" si="90"/>
        <v>-8000000</v>
      </c>
      <c r="R124" s="6">
        <f t="shared" si="90"/>
        <v>-8000000</v>
      </c>
    </row>
    <row r="125" spans="1:18" s="4" customFormat="1" ht="12.6" thickBot="1" x14ac:dyDescent="0.3">
      <c r="A125" s="4" t="s">
        <v>40</v>
      </c>
      <c r="B125" s="4" t="s">
        <v>49</v>
      </c>
      <c r="C125" s="5"/>
      <c r="D125" s="38">
        <f>SUM(H125:R125)</f>
        <v>1749326467.2205405</v>
      </c>
      <c r="G125" s="5"/>
      <c r="H125" s="6">
        <f>H$23-H120+H124</f>
        <v>-163200000</v>
      </c>
      <c r="I125" s="6">
        <f t="shared" ref="I125" si="91">I$23-I120+I124</f>
        <v>188933333.33333337</v>
      </c>
      <c r="J125" s="6">
        <f t="shared" ref="J125" si="92">J$23-J120+J124</f>
        <v>75172000</v>
      </c>
      <c r="K125" s="6">
        <f t="shared" ref="K125" si="93">K$23-K120+K124</f>
        <v>95369000</v>
      </c>
      <c r="L125" s="6">
        <f t="shared" ref="L125" si="94">L$23-L120+L124</f>
        <v>116222250</v>
      </c>
      <c r="M125" s="6">
        <f t="shared" ref="M125" si="95">M$23-M120+M124</f>
        <v>-54235437.5</v>
      </c>
      <c r="N125" s="6">
        <f t="shared" ref="N125" si="96">N$23-N120+N124</f>
        <v>263070390.625</v>
      </c>
      <c r="O125" s="6">
        <f t="shared" ref="O125" si="97">O$23-O120+O124</f>
        <v>279823910.15625</v>
      </c>
      <c r="P125" s="6">
        <f t="shared" ref="P125" si="98">P$23-P120+P124</f>
        <v>297375105.6640625</v>
      </c>
      <c r="Q125" s="6">
        <f t="shared" ref="Q125" si="99">Q$23-Q120+Q124</f>
        <v>315763860.94726563</v>
      </c>
      <c r="R125" s="6">
        <f t="shared" ref="R125" si="100">R$23-R120+R124</f>
        <v>335032053.99462891</v>
      </c>
    </row>
    <row r="126" spans="1:18" ht="12.6" thickBot="1" x14ac:dyDescent="0.3">
      <c r="B126" s="4" t="s">
        <v>50</v>
      </c>
      <c r="D126" s="28">
        <f>IRR(H125:R125)</f>
        <v>0.83765195752829236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ht="12.6" thickBot="1" x14ac:dyDescent="0.3">
      <c r="B127" s="4" t="s">
        <v>51</v>
      </c>
      <c r="D127" s="38">
        <f>SUMPRODUCT(H125:R125,H$7:R$7)</f>
        <v>648839011.40879083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9" spans="1:18" ht="13.8" x14ac:dyDescent="0.3">
      <c r="A129" s="39"/>
      <c r="B129" s="10" t="s">
        <v>58</v>
      </c>
    </row>
    <row r="130" spans="1:18" s="4" customFormat="1" x14ac:dyDescent="0.25">
      <c r="B130" s="4" t="s">
        <v>7</v>
      </c>
      <c r="C130" s="5" t="s">
        <v>1</v>
      </c>
      <c r="D130" s="23">
        <v>10</v>
      </c>
      <c r="G130" s="5"/>
    </row>
    <row r="131" spans="1:18" x14ac:dyDescent="0.25">
      <c r="A131" s="4"/>
      <c r="B131" s="2" t="s">
        <v>43</v>
      </c>
      <c r="C131" s="5" t="s">
        <v>1</v>
      </c>
      <c r="D131" s="14">
        <v>0.7</v>
      </c>
      <c r="K131" s="4"/>
    </row>
    <row r="132" spans="1:18" s="4" customFormat="1" x14ac:dyDescent="0.25">
      <c r="B132" s="4" t="s">
        <v>5</v>
      </c>
      <c r="C132" s="5"/>
      <c r="D132" s="13">
        <f>$D$10*D131</f>
        <v>560000000</v>
      </c>
      <c r="G132" s="5"/>
      <c r="I132" s="8"/>
    </row>
    <row r="133" spans="1:18" s="4" customFormat="1" x14ac:dyDescent="0.25">
      <c r="B133" s="4" t="s">
        <v>4</v>
      </c>
      <c r="C133" s="5"/>
      <c r="D133" s="15"/>
      <c r="G133" s="5"/>
      <c r="H133" s="6">
        <f>-D132</f>
        <v>-560000000</v>
      </c>
    </row>
    <row r="134" spans="1:18" x14ac:dyDescent="0.25">
      <c r="A134" s="4"/>
      <c r="B134" s="2" t="s">
        <v>2</v>
      </c>
      <c r="C134" s="5" t="s">
        <v>1</v>
      </c>
      <c r="D134" s="29">
        <v>0.03</v>
      </c>
      <c r="H134" s="2">
        <f t="shared" ref="H134:R134" si="101">IF(AND(H$4-$H$4&gt;0,H$4-$H$4&lt;=$D130),1,0)</f>
        <v>0</v>
      </c>
      <c r="I134" s="2">
        <f t="shared" si="101"/>
        <v>1</v>
      </c>
      <c r="J134" s="2">
        <f t="shared" si="101"/>
        <v>1</v>
      </c>
      <c r="K134" s="2">
        <f t="shared" si="101"/>
        <v>1</v>
      </c>
      <c r="L134" s="2">
        <f t="shared" si="101"/>
        <v>1</v>
      </c>
      <c r="M134" s="2">
        <f t="shared" si="101"/>
        <v>1</v>
      </c>
      <c r="N134" s="2">
        <f t="shared" si="101"/>
        <v>1</v>
      </c>
      <c r="O134" s="2">
        <f t="shared" si="101"/>
        <v>1</v>
      </c>
      <c r="P134" s="2">
        <f t="shared" si="101"/>
        <v>1</v>
      </c>
      <c r="Q134" s="2">
        <f t="shared" si="101"/>
        <v>1</v>
      </c>
      <c r="R134" s="2">
        <f t="shared" si="101"/>
        <v>1</v>
      </c>
    </row>
    <row r="135" spans="1:18" s="4" customFormat="1" x14ac:dyDescent="0.25">
      <c r="B135" s="4" t="s">
        <v>3</v>
      </c>
      <c r="C135" s="5"/>
      <c r="D135" s="15"/>
      <c r="G135" s="5"/>
      <c r="H135" s="7"/>
      <c r="I135" s="7">
        <f>I$8+$D134</f>
        <v>0.08</v>
      </c>
      <c r="J135" s="7">
        <f t="shared" ref="J135" si="102">J$8+$D134</f>
        <v>0.08</v>
      </c>
      <c r="K135" s="7">
        <f t="shared" ref="K135" si="103">K$8+$D134</f>
        <v>0.08</v>
      </c>
      <c r="L135" s="7">
        <f t="shared" ref="L135" si="104">L$8+$D134</f>
        <v>0.08</v>
      </c>
      <c r="M135" s="7">
        <f t="shared" ref="M135" si="105">M$8+$D134</f>
        <v>0.08</v>
      </c>
      <c r="N135" s="7">
        <f t="shared" ref="N135" si="106">N$8+$D134</f>
        <v>0.08</v>
      </c>
      <c r="O135" s="7">
        <f t="shared" ref="O135" si="107">O$8+$D134</f>
        <v>0.08</v>
      </c>
      <c r="P135" s="7">
        <f t="shared" ref="P135" si="108">P$8+$D134</f>
        <v>0.08</v>
      </c>
      <c r="Q135" s="7">
        <f t="shared" ref="Q135" si="109">Q$8+$D134</f>
        <v>0.08</v>
      </c>
      <c r="R135" s="7">
        <f t="shared" ref="R135" si="110">R$8+$D134</f>
        <v>0.08</v>
      </c>
    </row>
    <row r="136" spans="1:18" x14ac:dyDescent="0.25">
      <c r="A136" s="4"/>
      <c r="B136" s="2" t="s">
        <v>0</v>
      </c>
      <c r="C136" s="5" t="s">
        <v>1</v>
      </c>
      <c r="D136" s="29">
        <v>5.0000000000000001E-3</v>
      </c>
      <c r="H136" s="3">
        <f>-H133*$D136</f>
        <v>2800000</v>
      </c>
    </row>
    <row r="137" spans="1:18" s="4" customFormat="1" x14ac:dyDescent="0.25">
      <c r="B137" s="4" t="s">
        <v>6</v>
      </c>
      <c r="C137" s="5" t="s">
        <v>1</v>
      </c>
      <c r="D137" s="22">
        <v>0.5</v>
      </c>
      <c r="G137" s="5"/>
    </row>
    <row r="138" spans="1:18" s="4" customFormat="1" x14ac:dyDescent="0.25">
      <c r="B138" s="4" t="s">
        <v>8</v>
      </c>
      <c r="C138" s="5"/>
      <c r="D138" s="13">
        <f>SUM(H138:R138)</f>
        <v>280000000</v>
      </c>
      <c r="G138" s="5"/>
      <c r="H138" s="6">
        <f t="shared" ref="H138:R138" si="111">IF(H$4-$H$4=$D130,$D132*$D137,0)</f>
        <v>0</v>
      </c>
      <c r="I138" s="6">
        <f t="shared" si="111"/>
        <v>0</v>
      </c>
      <c r="J138" s="6">
        <f t="shared" si="111"/>
        <v>0</v>
      </c>
      <c r="K138" s="6">
        <f t="shared" si="111"/>
        <v>0</v>
      </c>
      <c r="L138" s="6">
        <f t="shared" si="111"/>
        <v>0</v>
      </c>
      <c r="M138" s="6">
        <f t="shared" si="111"/>
        <v>0</v>
      </c>
      <c r="N138" s="6">
        <f t="shared" si="111"/>
        <v>0</v>
      </c>
      <c r="O138" s="6">
        <f t="shared" si="111"/>
        <v>0</v>
      </c>
      <c r="P138" s="6">
        <f t="shared" si="111"/>
        <v>0</v>
      </c>
      <c r="Q138" s="6">
        <f t="shared" si="111"/>
        <v>0</v>
      </c>
      <c r="R138" s="6">
        <f t="shared" si="111"/>
        <v>280000000</v>
      </c>
    </row>
    <row r="139" spans="1:18" x14ac:dyDescent="0.25">
      <c r="A139" s="4"/>
    </row>
    <row r="140" spans="1:18" x14ac:dyDescent="0.25">
      <c r="A140" s="4"/>
      <c r="B140" s="2" t="s">
        <v>9</v>
      </c>
      <c r="C140" s="5" t="s">
        <v>1</v>
      </c>
      <c r="D140" s="23">
        <v>0</v>
      </c>
    </row>
    <row r="141" spans="1:18" x14ac:dyDescent="0.25">
      <c r="A141" s="4"/>
      <c r="B141" s="2" t="s">
        <v>10</v>
      </c>
      <c r="C141" s="5" t="s">
        <v>1</v>
      </c>
      <c r="D141" s="23">
        <v>0</v>
      </c>
    </row>
    <row r="142" spans="1:18" x14ac:dyDescent="0.25">
      <c r="A142" s="4"/>
      <c r="B142" s="2" t="s">
        <v>11</v>
      </c>
      <c r="C142" s="5" t="s">
        <v>1</v>
      </c>
      <c r="D142" s="23">
        <v>1</v>
      </c>
    </row>
    <row r="143" spans="1:18" s="4" customFormat="1" x14ac:dyDescent="0.25">
      <c r="B143" s="4" t="s">
        <v>13</v>
      </c>
      <c r="C143" s="5"/>
      <c r="D143" s="16" t="str">
        <f>IF(SUM(D140:D142)=1,"","ОШИБКА!!!")</f>
        <v/>
      </c>
      <c r="G143" s="5"/>
      <c r="H143" s="6">
        <f t="shared" ref="H143:R143" si="112">IF(AND(H$4-$H$4&gt;0,H$4-$H$4&lt;=$D130),$D132*(1-$D137)/$D130,0)</f>
        <v>0</v>
      </c>
      <c r="I143" s="6">
        <f t="shared" si="112"/>
        <v>28000000</v>
      </c>
      <c r="J143" s="6">
        <f t="shared" si="112"/>
        <v>28000000</v>
      </c>
      <c r="K143" s="6">
        <f t="shared" si="112"/>
        <v>28000000</v>
      </c>
      <c r="L143" s="6">
        <f t="shared" si="112"/>
        <v>28000000</v>
      </c>
      <c r="M143" s="6">
        <f t="shared" si="112"/>
        <v>28000000</v>
      </c>
      <c r="N143" s="6">
        <f t="shared" si="112"/>
        <v>28000000</v>
      </c>
      <c r="O143" s="6">
        <f t="shared" si="112"/>
        <v>28000000</v>
      </c>
      <c r="P143" s="6">
        <f t="shared" si="112"/>
        <v>28000000</v>
      </c>
      <c r="Q143" s="6">
        <f t="shared" si="112"/>
        <v>28000000</v>
      </c>
      <c r="R143" s="6">
        <f t="shared" si="112"/>
        <v>28000000</v>
      </c>
    </row>
    <row r="144" spans="1:18" x14ac:dyDescent="0.25">
      <c r="A144" s="4"/>
      <c r="B144" s="30" t="s">
        <v>16</v>
      </c>
      <c r="C144" s="31"/>
      <c r="D144" s="32"/>
      <c r="E144" s="30"/>
      <c r="F144" s="30"/>
      <c r="G144" s="33"/>
      <c r="H144" s="34">
        <f t="shared" ref="H144:R144" si="113">IF(AND(H$4-$H$4&gt;0,H$4-$H$4&lt;=$D130),$D132*(1-$D137)*H135*POWER(1+H135,$D130)/(POWER(1+H135,$D130)-1),0)</f>
        <v>0</v>
      </c>
      <c r="I144" s="34">
        <f t="shared" si="113"/>
        <v>41728256.835181102</v>
      </c>
      <c r="J144" s="34">
        <f t="shared" si="113"/>
        <v>41728256.835181102</v>
      </c>
      <c r="K144" s="34">
        <f t="shared" si="113"/>
        <v>41728256.835181102</v>
      </c>
      <c r="L144" s="34">
        <f t="shared" si="113"/>
        <v>41728256.835181102</v>
      </c>
      <c r="M144" s="34">
        <f t="shared" si="113"/>
        <v>41728256.835181102</v>
      </c>
      <c r="N144" s="34">
        <f t="shared" si="113"/>
        <v>41728256.835181102</v>
      </c>
      <c r="O144" s="34">
        <f t="shared" si="113"/>
        <v>41728256.835181102</v>
      </c>
      <c r="P144" s="34">
        <f t="shared" si="113"/>
        <v>41728256.835181102</v>
      </c>
      <c r="Q144" s="34">
        <f t="shared" si="113"/>
        <v>41728256.835181102</v>
      </c>
      <c r="R144" s="34">
        <f t="shared" si="113"/>
        <v>41728256.835181102</v>
      </c>
    </row>
    <row r="145" spans="1:18" x14ac:dyDescent="0.25">
      <c r="A145" s="4"/>
      <c r="B145" s="30" t="s">
        <v>17</v>
      </c>
      <c r="C145" s="31"/>
      <c r="D145" s="32"/>
      <c r="E145" s="30"/>
      <c r="F145" s="30"/>
      <c r="G145" s="33"/>
      <c r="H145" s="34">
        <f>IF(AND(H$4-$H$4&gt;0,H$4-$H$4&lt;=$D130),($D132-SUM($G146:G146))*H135,)</f>
        <v>0</v>
      </c>
      <c r="I145" s="34">
        <f>IF(AND(I$4-$H$4&gt;0,I$4-$H$4&lt;=$D130),($D132-SUM($G146:H146))*I135,)</f>
        <v>44800000</v>
      </c>
      <c r="J145" s="34">
        <f>IF(AND(J$4-$H$4&gt;0,J$4-$H$4&lt;=$D130),($D132-SUM($G146:I146))*J135,)</f>
        <v>45045739.453185514</v>
      </c>
      <c r="K145" s="34">
        <f>IF(AND(K$4-$H$4&gt;0,K$4-$H$4&lt;=$D130),($D132-SUM($G146:J146))*K135,)</f>
        <v>45311138.06262587</v>
      </c>
      <c r="L145" s="34">
        <f>IF(AND(L$4-$H$4&gt;0,L$4-$H$4&lt;=$D130),($D132-SUM($G146:K146))*L135,)</f>
        <v>45597768.560821451</v>
      </c>
      <c r="M145" s="34">
        <f>IF(AND(M$4-$H$4&gt;0,M$4-$H$4&lt;=$D130),($D132-SUM($G146:L146))*M135,)</f>
        <v>45907329.498872675</v>
      </c>
      <c r="N145" s="34">
        <f>IF(AND(N$4-$H$4&gt;0,N$4-$H$4&lt;=$D130),($D132-SUM($G146:M146))*N135,)</f>
        <v>46241655.311968006</v>
      </c>
      <c r="O145" s="34">
        <f>IF(AND(O$4-$H$4&gt;0,O$4-$H$4&lt;=$D130),($D132-SUM($G146:N146))*O135,)</f>
        <v>46602727.190110952</v>
      </c>
      <c r="P145" s="34">
        <f>IF(AND(P$4-$H$4&gt;0,P$4-$H$4&lt;=$D130),($D132-SUM($G146:O146))*P135,)</f>
        <v>46992684.818505347</v>
      </c>
      <c r="Q145" s="34">
        <f>IF(AND(Q$4-$H$4&gt;0,Q$4-$H$4&lt;=$D130),($D132-SUM($G146:P146))*Q135,)</f>
        <v>47413839.057171278</v>
      </c>
      <c r="R145" s="34">
        <f>IF(AND(R$4-$H$4&gt;0,R$4-$H$4&lt;=$D130),($D132-SUM($G146:Q146))*R135,)</f>
        <v>47868685.634930499</v>
      </c>
    </row>
    <row r="146" spans="1:18" s="4" customFormat="1" x14ac:dyDescent="0.25">
      <c r="B146" s="35" t="s">
        <v>14</v>
      </c>
      <c r="C146" s="33"/>
      <c r="D146" s="36"/>
      <c r="E146" s="35"/>
      <c r="F146" s="35"/>
      <c r="G146" s="33"/>
      <c r="H146" s="37">
        <f>IF(H$4=$D130,$D132*(1-$D137)-SUM($G146:G146),IF(AND(H$4-$H$4&gt;0,H$4-$H$4&lt;=$D130),H144-H145,0))</f>
        <v>0</v>
      </c>
      <c r="I146" s="37">
        <f>IF(I$4=$D130,$D132*(1-$D137)-SUM($G146:H146),IF(AND(I$4-$H$4&gt;0,I$4-$H$4&lt;=$D130),I144-I145,0))</f>
        <v>-3071743.1648188978</v>
      </c>
      <c r="J146" s="37">
        <f>IF(J$4=$D130,$D132*(1-$D137)-SUM($G146:I146),IF(AND(J$4-$H$4&gt;0,J$4-$H$4&lt;=$D130),J144-J145,0))</f>
        <v>-3317482.6180044115</v>
      </c>
      <c r="K146" s="37">
        <f>IF(K$4=$D130,$D132*(1-$D137)-SUM($G146:J146),IF(AND(K$4-$H$4&gt;0,K$4-$H$4&lt;=$D130),K144-K145,0))</f>
        <v>-3582881.227444768</v>
      </c>
      <c r="L146" s="37">
        <f>IF(L$4=$D130,$D132*(1-$D137)-SUM($G146:K146),IF(AND(L$4-$H$4&gt;0,L$4-$H$4&lt;=$D130),L144-L145,0))</f>
        <v>-3869511.7256403491</v>
      </c>
      <c r="M146" s="37">
        <f>IF(M$4=$D130,$D132*(1-$D137)-SUM($G146:L146),IF(AND(M$4-$H$4&gt;0,M$4-$H$4&lt;=$D130),M144-M145,0))</f>
        <v>-4179072.6636915728</v>
      </c>
      <c r="N146" s="37">
        <f>IF(N$4=$D130,$D132*(1-$D137)-SUM($G146:M146),IF(AND(N$4-$H$4&gt;0,N$4-$H$4&lt;=$D130),N144-N145,0))</f>
        <v>-4513398.476786904</v>
      </c>
      <c r="O146" s="37">
        <f>IF(O$4=$D130,$D132*(1-$D137)-SUM($G146:N146),IF(AND(O$4-$H$4&gt;0,O$4-$H$4&lt;=$D130),O144-O145,0))</f>
        <v>-4874470.3549298495</v>
      </c>
      <c r="P146" s="37">
        <f>IF(P$4=$D130,$D132*(1-$D137)-SUM($G146:O146),IF(AND(P$4-$H$4&gt;0,P$4-$H$4&lt;=$D130),P144-P145,0))</f>
        <v>-5264427.9833242446</v>
      </c>
      <c r="Q146" s="37">
        <f>IF(Q$4=$D130,$D132*(1-$D137)-SUM($G146:P146),IF(AND(Q$4-$H$4&gt;0,Q$4-$H$4&lt;=$D130),Q144-Q145,0))</f>
        <v>-5685582.2219901755</v>
      </c>
      <c r="R146" s="37">
        <f>IF(R$4=$D130,$D132*(1-$D137)-SUM($G146:Q146),IF(AND(R$4-$H$4&gt;0,R$4-$H$4&lt;=$D130),R144-R145,0))</f>
        <v>318358570.4366312</v>
      </c>
    </row>
    <row r="147" spans="1:18" x14ac:dyDescent="0.25">
      <c r="A147" s="4"/>
      <c r="B147" s="2" t="s">
        <v>18</v>
      </c>
      <c r="G147" s="5" t="s">
        <v>1</v>
      </c>
      <c r="H147" s="24">
        <f t="shared" ref="H147:R147" si="114">IF(AND(H$4-$H$4&gt;0,H$4-$H$4&lt;=$D130),2*H$4*(1-$D137)/($D130*($D130+1)),0)</f>
        <v>0</v>
      </c>
      <c r="I147" s="24">
        <f t="shared" si="114"/>
        <v>9.0909090909090905E-3</v>
      </c>
      <c r="J147" s="24">
        <f t="shared" si="114"/>
        <v>1.8181818181818181E-2</v>
      </c>
      <c r="K147" s="24">
        <f t="shared" si="114"/>
        <v>2.7272727272727271E-2</v>
      </c>
      <c r="L147" s="24">
        <f t="shared" si="114"/>
        <v>3.6363636363636362E-2</v>
      </c>
      <c r="M147" s="24">
        <f t="shared" si="114"/>
        <v>4.5454545454545456E-2</v>
      </c>
      <c r="N147" s="24">
        <f t="shared" si="114"/>
        <v>5.4545454545454543E-2</v>
      </c>
      <c r="O147" s="24">
        <f t="shared" si="114"/>
        <v>6.363636363636363E-2</v>
      </c>
      <c r="P147" s="24">
        <f t="shared" si="114"/>
        <v>7.2727272727272724E-2</v>
      </c>
      <c r="Q147" s="24">
        <f t="shared" si="114"/>
        <v>8.1818181818181818E-2</v>
      </c>
      <c r="R147" s="24">
        <f t="shared" si="114"/>
        <v>9.0909090909090912E-2</v>
      </c>
    </row>
    <row r="148" spans="1:18" s="4" customFormat="1" x14ac:dyDescent="0.25">
      <c r="B148" s="4" t="s">
        <v>15</v>
      </c>
      <c r="C148" s="5"/>
      <c r="D148" s="15"/>
      <c r="G148" s="5"/>
      <c r="H148" s="6">
        <f t="shared" ref="H148:R148" si="115">$D132*H147</f>
        <v>0</v>
      </c>
      <c r="I148" s="6">
        <f t="shared" si="115"/>
        <v>5090909.0909090908</v>
      </c>
      <c r="J148" s="6">
        <f t="shared" si="115"/>
        <v>10181818.181818182</v>
      </c>
      <c r="K148" s="6">
        <f t="shared" si="115"/>
        <v>15272727.272727272</v>
      </c>
      <c r="L148" s="6">
        <f t="shared" si="115"/>
        <v>20363636.363636363</v>
      </c>
      <c r="M148" s="6">
        <f t="shared" si="115"/>
        <v>25454545.454545457</v>
      </c>
      <c r="N148" s="6">
        <f t="shared" si="115"/>
        <v>30545454.545454543</v>
      </c>
      <c r="O148" s="6">
        <f t="shared" si="115"/>
        <v>35636363.636363633</v>
      </c>
      <c r="P148" s="6">
        <f t="shared" si="115"/>
        <v>40727272.727272727</v>
      </c>
      <c r="Q148" s="6">
        <f t="shared" si="115"/>
        <v>45818181.81818182</v>
      </c>
      <c r="R148" s="6">
        <f t="shared" si="115"/>
        <v>50909090.909090914</v>
      </c>
    </row>
    <row r="149" spans="1:18" x14ac:dyDescent="0.25">
      <c r="A149" s="4"/>
    </row>
    <row r="150" spans="1:18" s="4" customFormat="1" x14ac:dyDescent="0.25">
      <c r="B150" s="4" t="s">
        <v>12</v>
      </c>
      <c r="C150" s="5"/>
      <c r="D150" s="13">
        <f t="shared" ref="D150:D151" si="116">SUM(H150:R150)</f>
        <v>280000000</v>
      </c>
      <c r="G150" s="5"/>
      <c r="H150" s="6">
        <f>$D140*H143+$D141*H146+$D142*H148</f>
        <v>0</v>
      </c>
      <c r="I150" s="6">
        <f>$D140*I143+$D141*I146+$D142*I148</f>
        <v>5090909.0909090908</v>
      </c>
      <c r="J150" s="6">
        <f>$D140*J143+$D141*J146+$D142*J148</f>
        <v>10181818.181818182</v>
      </c>
      <c r="K150" s="6">
        <f>$D140*K143+$D141*K146+$D142*K148</f>
        <v>15272727.272727272</v>
      </c>
      <c r="L150" s="6">
        <f t="shared" ref="L150:N150" si="117">$D140*L143+$D141*L146+$D142*L148</f>
        <v>20363636.363636363</v>
      </c>
      <c r="M150" s="6">
        <f t="shared" si="117"/>
        <v>25454545.454545457</v>
      </c>
      <c r="N150" s="6">
        <f t="shared" si="117"/>
        <v>30545454.545454543</v>
      </c>
      <c r="O150" s="6">
        <f>$D140*O143+$D141*O146+$D142*O148</f>
        <v>35636363.636363633</v>
      </c>
      <c r="P150" s="6">
        <f t="shared" ref="P150:R150" si="118">$D140*P143+$D141*P146+$D142*P148</f>
        <v>40727272.727272727</v>
      </c>
      <c r="Q150" s="6">
        <f t="shared" si="118"/>
        <v>45818181.81818182</v>
      </c>
      <c r="R150" s="6">
        <f t="shared" si="118"/>
        <v>50909090.909090914</v>
      </c>
    </row>
    <row r="151" spans="1:18" s="4" customFormat="1" x14ac:dyDescent="0.25">
      <c r="B151" s="4" t="s">
        <v>19</v>
      </c>
      <c r="C151" s="5"/>
      <c r="D151" s="13">
        <f t="shared" si="116"/>
        <v>380799999.99999994</v>
      </c>
      <c r="G151" s="5"/>
      <c r="H151" s="6">
        <f>IF(AND(H$4-$H$4&gt;0,H$4-$H$4&lt;=$D130),($D132-SUM($G150:G150))*H135,)</f>
        <v>0</v>
      </c>
      <c r="I151" s="6">
        <f>IF(AND(I$4-$H$4&gt;0,I$4-$H$4&lt;=$D130),($D132-SUM($G150:H150))*I135,)</f>
        <v>44800000</v>
      </c>
      <c r="J151" s="6">
        <f>IF(AND(J$4-$H$4&gt;0,J$4-$H$4&lt;=$D130),($D132-SUM($G150:I150))*J135,)</f>
        <v>44392727.272727273</v>
      </c>
      <c r="K151" s="6">
        <f>IF(AND(K$4-$H$4&gt;0,K$4-$H$4&lt;=$D130),($D132-SUM($G150:J150))*K135,)</f>
        <v>43578181.81818182</v>
      </c>
      <c r="L151" s="6">
        <f>IF(AND(L$4-$H$4&gt;0,L$4-$H$4&lt;=$D130),($D132-SUM($G150:K150))*L135,)</f>
        <v>42356363.636363633</v>
      </c>
      <c r="M151" s="6">
        <f>IF(AND(M$4-$H$4&gt;0,M$4-$H$4&lt;=$D130),($D132-SUM($G150:L150))*M135,)</f>
        <v>40727272.727272734</v>
      </c>
      <c r="N151" s="6">
        <f>IF(AND(N$4-$H$4&gt;0,N$4-$H$4&lt;=$D130),($D132-SUM($G150:M150))*N135,)</f>
        <v>38690909.090909094</v>
      </c>
      <c r="O151" s="6">
        <f>IF(AND(O$4-$H$4&gt;0,O$4-$H$4&lt;=$D130),($D132-SUM($G150:N150))*O135,)</f>
        <v>36247272.727272734</v>
      </c>
      <c r="P151" s="6">
        <f>IF(AND(P$4-$H$4&gt;0,P$4-$H$4&lt;=$D130),($D132-SUM($G150:O150))*P135,)</f>
        <v>33396363.63636364</v>
      </c>
      <c r="Q151" s="6">
        <f>IF(AND(Q$4-$H$4&gt;0,Q$4-$H$4&lt;=$D130),($D132-SUM($G150:P150))*Q135,)</f>
        <v>30138181.81818182</v>
      </c>
      <c r="R151" s="6">
        <f>IF(AND(R$4-$H$4&gt;0,R$4-$H$4&lt;=$D130),($D132-SUM($G150:Q150))*R135,)</f>
        <v>26472727.272727277</v>
      </c>
    </row>
    <row r="152" spans="1:18" s="4" customFormat="1" x14ac:dyDescent="0.25">
      <c r="B152" s="4" t="s">
        <v>20</v>
      </c>
      <c r="C152" s="5"/>
      <c r="D152" s="15"/>
      <c r="G152" s="5" t="s">
        <v>1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</row>
    <row r="153" spans="1:18" x14ac:dyDescent="0.25">
      <c r="A153" s="4"/>
    </row>
    <row r="154" spans="1:18" s="4" customFormat="1" x14ac:dyDescent="0.25">
      <c r="B154" s="4" t="s">
        <v>44</v>
      </c>
      <c r="C154" s="5"/>
      <c r="D154" s="13">
        <f>SUM(H154:R154)</f>
        <v>383600000</v>
      </c>
      <c r="G154" s="5"/>
      <c r="H154" s="6">
        <f>H133+H136+H138+H150+H151+H152</f>
        <v>-557200000</v>
      </c>
      <c r="I154" s="6">
        <f t="shared" ref="I154:R154" si="119">I133+I136+I138+I150+I151+I152</f>
        <v>49890909.090909094</v>
      </c>
      <c r="J154" s="6">
        <f t="shared" si="119"/>
        <v>54574545.454545453</v>
      </c>
      <c r="K154" s="6">
        <f t="shared" si="119"/>
        <v>58850909.090909094</v>
      </c>
      <c r="L154" s="6">
        <f t="shared" si="119"/>
        <v>62720000</v>
      </c>
      <c r="M154" s="6">
        <f t="shared" si="119"/>
        <v>66181818.181818187</v>
      </c>
      <c r="N154" s="6">
        <f t="shared" si="119"/>
        <v>69236363.63636364</v>
      </c>
      <c r="O154" s="6">
        <f t="shared" si="119"/>
        <v>71883636.363636374</v>
      </c>
      <c r="P154" s="6">
        <f t="shared" si="119"/>
        <v>74123636.363636374</v>
      </c>
      <c r="Q154" s="6">
        <f t="shared" si="119"/>
        <v>75956363.63636364</v>
      </c>
      <c r="R154" s="6">
        <f t="shared" si="119"/>
        <v>357381818.18181819</v>
      </c>
    </row>
    <row r="155" spans="1:18" s="9" customFormat="1" ht="13.8" x14ac:dyDescent="0.3">
      <c r="A155" s="4"/>
      <c r="B155" s="10" t="s">
        <v>53</v>
      </c>
      <c r="C155" s="11"/>
      <c r="D155" s="17">
        <f>IRR(H154:R154)</f>
        <v>8.0851806684548944E-2</v>
      </c>
      <c r="G155" s="18"/>
    </row>
    <row r="157" spans="1:18" s="4" customFormat="1" x14ac:dyDescent="0.25">
      <c r="A157" s="4" t="s">
        <v>37</v>
      </c>
      <c r="B157" s="4" t="s">
        <v>65</v>
      </c>
      <c r="C157" s="5" t="s">
        <v>1</v>
      </c>
      <c r="D157" s="19">
        <v>0.01</v>
      </c>
      <c r="G157" s="5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s="4" customFormat="1" ht="12.6" thickBot="1" x14ac:dyDescent="0.3">
      <c r="A158" s="4" t="s">
        <v>37</v>
      </c>
      <c r="B158" s="4" t="s">
        <v>66</v>
      </c>
      <c r="C158" s="5"/>
      <c r="D158" s="13">
        <f t="shared" ref="D158" si="120">SUM(H158:R158)</f>
        <v>-80000000</v>
      </c>
      <c r="G158" s="5"/>
      <c r="H158" s="6"/>
      <c r="I158" s="6">
        <f>-$D$55*$D$10</f>
        <v>-8000000</v>
      </c>
      <c r="J158" s="6">
        <f t="shared" ref="J158:R158" si="121">-$D$55*$D$10</f>
        <v>-8000000</v>
      </c>
      <c r="K158" s="6">
        <f t="shared" si="121"/>
        <v>-8000000</v>
      </c>
      <c r="L158" s="6">
        <f t="shared" si="121"/>
        <v>-8000000</v>
      </c>
      <c r="M158" s="6">
        <f t="shared" si="121"/>
        <v>-8000000</v>
      </c>
      <c r="N158" s="6">
        <f t="shared" si="121"/>
        <v>-8000000</v>
      </c>
      <c r="O158" s="6">
        <f t="shared" si="121"/>
        <v>-8000000</v>
      </c>
      <c r="P158" s="6">
        <f t="shared" si="121"/>
        <v>-8000000</v>
      </c>
      <c r="Q158" s="6">
        <f t="shared" si="121"/>
        <v>-8000000</v>
      </c>
      <c r="R158" s="6">
        <f t="shared" si="121"/>
        <v>-8000000</v>
      </c>
    </row>
    <row r="159" spans="1:18" s="4" customFormat="1" ht="12.6" thickBot="1" x14ac:dyDescent="0.3">
      <c r="A159" s="4" t="s">
        <v>40</v>
      </c>
      <c r="B159" s="4" t="s">
        <v>49</v>
      </c>
      <c r="C159" s="5"/>
      <c r="D159" s="38">
        <f>SUM(H159:R159)</f>
        <v>1530206467.2205403</v>
      </c>
      <c r="G159" s="5"/>
      <c r="H159" s="6">
        <f>H$23-H154+H158</f>
        <v>-242800000</v>
      </c>
      <c r="I159" s="6">
        <f t="shared" ref="I159" si="122">I$23-I154+I158</f>
        <v>273442424.24242425</v>
      </c>
      <c r="J159" s="6">
        <f t="shared" ref="J159" si="123">J$23-J154+J158</f>
        <v>148725454.54545456</v>
      </c>
      <c r="K159" s="6">
        <f t="shared" ref="K159" si="124">K$23-K154+K158</f>
        <v>158374090.90909091</v>
      </c>
      <c r="L159" s="6">
        <f t="shared" ref="L159" si="125">L$23-L154+L158</f>
        <v>169086250</v>
      </c>
      <c r="M159" s="6">
        <f t="shared" ref="M159" si="126">M$23-M154+M158</f>
        <v>180894744.31818181</v>
      </c>
      <c r="N159" s="6">
        <f t="shared" ref="N159" si="127">N$23-N154+N158</f>
        <v>193834026.98863637</v>
      </c>
      <c r="O159" s="6">
        <f t="shared" ref="O159" si="128">O$23-O154+O158</f>
        <v>207940273.79261363</v>
      </c>
      <c r="P159" s="6">
        <f t="shared" ref="P159" si="129">P$23-P154+P158</f>
        <v>223251469.30042613</v>
      </c>
      <c r="Q159" s="6">
        <f t="shared" ref="Q159" si="130">Q$23-Q154+Q158</f>
        <v>239807497.310902</v>
      </c>
      <c r="R159" s="6">
        <f t="shared" ref="R159" si="131">R$23-R154+R158</f>
        <v>-22349764.187189281</v>
      </c>
    </row>
    <row r="160" spans="1:18" ht="12.6" thickBot="1" x14ac:dyDescent="0.3">
      <c r="B160" s="4" t="s">
        <v>50</v>
      </c>
      <c r="D160" s="28">
        <f>IRR(H159:R159)</f>
        <v>0.87550058035257616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2:18" ht="12.6" thickBot="1" x14ac:dyDescent="0.3">
      <c r="B161" s="4" t="s">
        <v>51</v>
      </c>
      <c r="D161" s="38">
        <f>SUMPRODUCT(H159:R159,H$7:R$7)</f>
        <v>695776926.85624707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</row>
  </sheetData>
  <dataValidations count="1">
    <dataValidation type="whole" allowBlank="1" showInputMessage="1" showErrorMessage="1" sqref="D38:D40 D72:D74 D106:D108 D140:D142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AM</vt:lpstr>
      <vt:lpstr>AQ</vt:lpstr>
      <vt:lpstr>AY</vt:lpstr>
      <vt:lpstr>B</vt:lpstr>
      <vt:lpstr>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2022-02-15T09:26:52Z</dcterms:modified>
</cp:coreProperties>
</file>